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- CAUSP\Portal da Transparência\"/>
    </mc:Choice>
  </mc:AlternateContent>
  <bookViews>
    <workbookView xWindow="0" yWindow="0" windowWidth="28800" windowHeight="12135"/>
  </bookViews>
  <sheets>
    <sheet name="FP 01-2022" sheetId="1" r:id="rId1"/>
  </sheets>
  <externalReferences>
    <externalReference r:id="rId2"/>
  </externalReferences>
  <definedNames>
    <definedName name="_xlnm._FilterDatabase" localSheetId="0" hidden="1">'FP 01-2022'!$A$4:$T$4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3" i="1" l="1"/>
  <c r="I183" i="1"/>
  <c r="G183" i="1"/>
  <c r="D183" i="1"/>
  <c r="C183" i="1"/>
  <c r="O182" i="1"/>
  <c r="O183" i="1" s="1"/>
  <c r="N182" i="1"/>
  <c r="M182" i="1"/>
  <c r="L182" i="1"/>
  <c r="K182" i="1"/>
  <c r="H182" i="1"/>
  <c r="G182" i="1"/>
  <c r="F182" i="1"/>
  <c r="E182" i="1"/>
  <c r="C182" i="1"/>
  <c r="B182" i="1"/>
  <c r="O181" i="1"/>
  <c r="N181" i="1"/>
  <c r="N183" i="1" s="1"/>
  <c r="M181" i="1"/>
  <c r="M183" i="1" s="1"/>
  <c r="L181" i="1"/>
  <c r="L183" i="1" s="1"/>
  <c r="K181" i="1"/>
  <c r="Q181" i="1" s="1"/>
  <c r="H181" i="1"/>
  <c r="H183" i="1" s="1"/>
  <c r="G181" i="1"/>
  <c r="F181" i="1"/>
  <c r="F183" i="1" s="1"/>
  <c r="E181" i="1"/>
  <c r="E183" i="1" s="1"/>
  <c r="C181" i="1"/>
  <c r="B181" i="1"/>
  <c r="B183" i="1" s="1"/>
  <c r="O174" i="1"/>
  <c r="D174" i="1"/>
  <c r="N173" i="1"/>
  <c r="M173" i="1"/>
  <c r="L173" i="1"/>
  <c r="K173" i="1"/>
  <c r="J173" i="1"/>
  <c r="P173" i="1" s="1"/>
  <c r="H173" i="1"/>
  <c r="G173" i="1"/>
  <c r="F173" i="1"/>
  <c r="E173" i="1"/>
  <c r="C173" i="1"/>
  <c r="B173" i="1"/>
  <c r="N172" i="1"/>
  <c r="M172" i="1"/>
  <c r="L172" i="1"/>
  <c r="K172" i="1"/>
  <c r="J172" i="1"/>
  <c r="P172" i="1" s="1"/>
  <c r="Q172" i="1" s="1"/>
  <c r="H172" i="1"/>
  <c r="G172" i="1"/>
  <c r="F172" i="1"/>
  <c r="E172" i="1"/>
  <c r="C172" i="1"/>
  <c r="I172" i="1" s="1"/>
  <c r="B172" i="1"/>
  <c r="N171" i="1"/>
  <c r="M171" i="1"/>
  <c r="L171" i="1"/>
  <c r="K171" i="1"/>
  <c r="J171" i="1"/>
  <c r="P171" i="1" s="1"/>
  <c r="H171" i="1"/>
  <c r="G171" i="1"/>
  <c r="F171" i="1"/>
  <c r="E171" i="1"/>
  <c r="C171" i="1"/>
  <c r="B171" i="1"/>
  <c r="N170" i="1"/>
  <c r="M170" i="1"/>
  <c r="L170" i="1"/>
  <c r="K170" i="1"/>
  <c r="J170" i="1"/>
  <c r="P170" i="1" s="1"/>
  <c r="H170" i="1"/>
  <c r="G170" i="1"/>
  <c r="F170" i="1"/>
  <c r="E170" i="1"/>
  <c r="C170" i="1"/>
  <c r="I170" i="1" s="1"/>
  <c r="Q170" i="1" s="1"/>
  <c r="B170" i="1"/>
  <c r="N169" i="1"/>
  <c r="M169" i="1"/>
  <c r="L169" i="1"/>
  <c r="K169" i="1"/>
  <c r="J169" i="1"/>
  <c r="P169" i="1" s="1"/>
  <c r="H169" i="1"/>
  <c r="G169" i="1"/>
  <c r="F169" i="1"/>
  <c r="E169" i="1"/>
  <c r="C169" i="1"/>
  <c r="B169" i="1"/>
  <c r="I169" i="1" s="1"/>
  <c r="Q169" i="1" s="1"/>
  <c r="N168" i="1"/>
  <c r="M168" i="1"/>
  <c r="L168" i="1"/>
  <c r="K168" i="1"/>
  <c r="J168" i="1"/>
  <c r="H168" i="1"/>
  <c r="G168" i="1"/>
  <c r="F168" i="1"/>
  <c r="E168" i="1"/>
  <c r="C168" i="1"/>
  <c r="B168" i="1"/>
  <c r="I168" i="1" s="1"/>
  <c r="N167" i="1"/>
  <c r="M167" i="1"/>
  <c r="L167" i="1"/>
  <c r="K167" i="1"/>
  <c r="J167" i="1"/>
  <c r="P167" i="1" s="1"/>
  <c r="H167" i="1"/>
  <c r="G167" i="1"/>
  <c r="F167" i="1"/>
  <c r="E167" i="1"/>
  <c r="C167" i="1"/>
  <c r="B167" i="1"/>
  <c r="N166" i="1"/>
  <c r="M166" i="1"/>
  <c r="L166" i="1"/>
  <c r="K166" i="1"/>
  <c r="J166" i="1"/>
  <c r="H166" i="1"/>
  <c r="G166" i="1"/>
  <c r="F166" i="1"/>
  <c r="E166" i="1"/>
  <c r="C166" i="1"/>
  <c r="I166" i="1" s="1"/>
  <c r="B166" i="1"/>
  <c r="N165" i="1"/>
  <c r="M165" i="1"/>
  <c r="L165" i="1"/>
  <c r="K165" i="1"/>
  <c r="J165" i="1"/>
  <c r="P165" i="1" s="1"/>
  <c r="H165" i="1"/>
  <c r="G165" i="1"/>
  <c r="F165" i="1"/>
  <c r="E165" i="1"/>
  <c r="C165" i="1"/>
  <c r="B165" i="1"/>
  <c r="I165" i="1" s="1"/>
  <c r="N164" i="1"/>
  <c r="M164" i="1"/>
  <c r="L164" i="1"/>
  <c r="K164" i="1"/>
  <c r="J164" i="1"/>
  <c r="P164" i="1" s="1"/>
  <c r="H164" i="1"/>
  <c r="G164" i="1"/>
  <c r="F164" i="1"/>
  <c r="E164" i="1"/>
  <c r="C164" i="1"/>
  <c r="B164" i="1"/>
  <c r="I164" i="1" s="1"/>
  <c r="N163" i="1"/>
  <c r="M163" i="1"/>
  <c r="L163" i="1"/>
  <c r="K163" i="1"/>
  <c r="J163" i="1"/>
  <c r="P163" i="1" s="1"/>
  <c r="H163" i="1"/>
  <c r="G163" i="1"/>
  <c r="F163" i="1"/>
  <c r="E163" i="1"/>
  <c r="C163" i="1"/>
  <c r="B163" i="1"/>
  <c r="N162" i="1"/>
  <c r="M162" i="1"/>
  <c r="L162" i="1"/>
  <c r="K162" i="1"/>
  <c r="J162" i="1"/>
  <c r="H162" i="1"/>
  <c r="G162" i="1"/>
  <c r="F162" i="1"/>
  <c r="E162" i="1"/>
  <c r="C162" i="1"/>
  <c r="B162" i="1"/>
  <c r="N161" i="1"/>
  <c r="M161" i="1"/>
  <c r="L161" i="1"/>
  <c r="K161" i="1"/>
  <c r="J161" i="1"/>
  <c r="P161" i="1" s="1"/>
  <c r="H161" i="1"/>
  <c r="G161" i="1"/>
  <c r="F161" i="1"/>
  <c r="E161" i="1"/>
  <c r="C161" i="1"/>
  <c r="B161" i="1"/>
  <c r="N160" i="1"/>
  <c r="M160" i="1"/>
  <c r="L160" i="1"/>
  <c r="K160" i="1"/>
  <c r="J160" i="1"/>
  <c r="H160" i="1"/>
  <c r="G160" i="1"/>
  <c r="F160" i="1"/>
  <c r="E160" i="1"/>
  <c r="C160" i="1"/>
  <c r="B160" i="1"/>
  <c r="I160" i="1" s="1"/>
  <c r="N159" i="1"/>
  <c r="M159" i="1"/>
  <c r="L159" i="1"/>
  <c r="K159" i="1"/>
  <c r="J159" i="1"/>
  <c r="P159" i="1" s="1"/>
  <c r="H159" i="1"/>
  <c r="G159" i="1"/>
  <c r="F159" i="1"/>
  <c r="E159" i="1"/>
  <c r="C159" i="1"/>
  <c r="B159" i="1"/>
  <c r="N158" i="1"/>
  <c r="M158" i="1"/>
  <c r="L158" i="1"/>
  <c r="K158" i="1"/>
  <c r="J158" i="1"/>
  <c r="H158" i="1"/>
  <c r="G158" i="1"/>
  <c r="F158" i="1"/>
  <c r="E158" i="1"/>
  <c r="C158" i="1"/>
  <c r="B158" i="1"/>
  <c r="N157" i="1"/>
  <c r="M157" i="1"/>
  <c r="L157" i="1"/>
  <c r="K157" i="1"/>
  <c r="J157" i="1"/>
  <c r="P157" i="1" s="1"/>
  <c r="H157" i="1"/>
  <c r="G157" i="1"/>
  <c r="F157" i="1"/>
  <c r="E157" i="1"/>
  <c r="C157" i="1"/>
  <c r="B157" i="1"/>
  <c r="N156" i="1"/>
  <c r="M156" i="1"/>
  <c r="L156" i="1"/>
  <c r="K156" i="1"/>
  <c r="J156" i="1"/>
  <c r="P156" i="1" s="1"/>
  <c r="H156" i="1"/>
  <c r="G156" i="1"/>
  <c r="F156" i="1"/>
  <c r="E156" i="1"/>
  <c r="C156" i="1"/>
  <c r="B156" i="1"/>
  <c r="I156" i="1" s="1"/>
  <c r="N155" i="1"/>
  <c r="M155" i="1"/>
  <c r="L155" i="1"/>
  <c r="K155" i="1"/>
  <c r="J155" i="1"/>
  <c r="P155" i="1" s="1"/>
  <c r="H155" i="1"/>
  <c r="G155" i="1"/>
  <c r="F155" i="1"/>
  <c r="E155" i="1"/>
  <c r="C155" i="1"/>
  <c r="I155" i="1" s="1"/>
  <c r="Q155" i="1" s="1"/>
  <c r="B155" i="1"/>
  <c r="N154" i="1"/>
  <c r="M154" i="1"/>
  <c r="L154" i="1"/>
  <c r="K154" i="1"/>
  <c r="J154" i="1"/>
  <c r="P154" i="1" s="1"/>
  <c r="H154" i="1"/>
  <c r="G154" i="1"/>
  <c r="F154" i="1"/>
  <c r="E154" i="1"/>
  <c r="C154" i="1"/>
  <c r="B154" i="1"/>
  <c r="N153" i="1"/>
  <c r="M153" i="1"/>
  <c r="L153" i="1"/>
  <c r="K153" i="1"/>
  <c r="J153" i="1"/>
  <c r="P153" i="1" s="1"/>
  <c r="H153" i="1"/>
  <c r="G153" i="1"/>
  <c r="F153" i="1"/>
  <c r="E153" i="1"/>
  <c r="C153" i="1"/>
  <c r="I153" i="1" s="1"/>
  <c r="B153" i="1"/>
  <c r="N152" i="1"/>
  <c r="M152" i="1"/>
  <c r="L152" i="1"/>
  <c r="K152" i="1"/>
  <c r="J152" i="1"/>
  <c r="H152" i="1"/>
  <c r="G152" i="1"/>
  <c r="F152" i="1"/>
  <c r="E152" i="1"/>
  <c r="C152" i="1"/>
  <c r="B152" i="1"/>
  <c r="I152" i="1" s="1"/>
  <c r="N151" i="1"/>
  <c r="M151" i="1"/>
  <c r="L151" i="1"/>
  <c r="K151" i="1"/>
  <c r="J151" i="1"/>
  <c r="P151" i="1" s="1"/>
  <c r="H151" i="1"/>
  <c r="G151" i="1"/>
  <c r="F151" i="1"/>
  <c r="E151" i="1"/>
  <c r="C151" i="1"/>
  <c r="B151" i="1"/>
  <c r="N150" i="1"/>
  <c r="M150" i="1"/>
  <c r="L150" i="1"/>
  <c r="K150" i="1"/>
  <c r="J150" i="1"/>
  <c r="H150" i="1"/>
  <c r="G150" i="1"/>
  <c r="F150" i="1"/>
  <c r="E150" i="1"/>
  <c r="C150" i="1"/>
  <c r="B150" i="1"/>
  <c r="N149" i="1"/>
  <c r="M149" i="1"/>
  <c r="L149" i="1"/>
  <c r="K149" i="1"/>
  <c r="J149" i="1"/>
  <c r="H149" i="1"/>
  <c r="G149" i="1"/>
  <c r="F149" i="1"/>
  <c r="E149" i="1"/>
  <c r="C149" i="1"/>
  <c r="B149" i="1"/>
  <c r="N148" i="1"/>
  <c r="M148" i="1"/>
  <c r="L148" i="1"/>
  <c r="K148" i="1"/>
  <c r="J148" i="1"/>
  <c r="H148" i="1"/>
  <c r="G148" i="1"/>
  <c r="F148" i="1"/>
  <c r="E148" i="1"/>
  <c r="C148" i="1"/>
  <c r="B148" i="1"/>
  <c r="N147" i="1"/>
  <c r="M147" i="1"/>
  <c r="L147" i="1"/>
  <c r="K147" i="1"/>
  <c r="J147" i="1"/>
  <c r="H147" i="1"/>
  <c r="G147" i="1"/>
  <c r="F147" i="1"/>
  <c r="E147" i="1"/>
  <c r="C147" i="1"/>
  <c r="B147" i="1"/>
  <c r="N146" i="1"/>
  <c r="M146" i="1"/>
  <c r="L146" i="1"/>
  <c r="K146" i="1"/>
  <c r="J146" i="1"/>
  <c r="H146" i="1"/>
  <c r="G146" i="1"/>
  <c r="F146" i="1"/>
  <c r="E146" i="1"/>
  <c r="C146" i="1"/>
  <c r="B146" i="1"/>
  <c r="N145" i="1"/>
  <c r="M145" i="1"/>
  <c r="L145" i="1"/>
  <c r="K145" i="1"/>
  <c r="J145" i="1"/>
  <c r="H145" i="1"/>
  <c r="G145" i="1"/>
  <c r="F145" i="1"/>
  <c r="E145" i="1"/>
  <c r="C145" i="1"/>
  <c r="B145" i="1"/>
  <c r="N144" i="1"/>
  <c r="M144" i="1"/>
  <c r="L144" i="1"/>
  <c r="K144" i="1"/>
  <c r="J144" i="1"/>
  <c r="H144" i="1"/>
  <c r="G144" i="1"/>
  <c r="F144" i="1"/>
  <c r="E144" i="1"/>
  <c r="C144" i="1"/>
  <c r="B144" i="1"/>
  <c r="N143" i="1"/>
  <c r="M143" i="1"/>
  <c r="L143" i="1"/>
  <c r="K143" i="1"/>
  <c r="J143" i="1"/>
  <c r="H143" i="1"/>
  <c r="G143" i="1"/>
  <c r="F143" i="1"/>
  <c r="E143" i="1"/>
  <c r="C143" i="1"/>
  <c r="B143" i="1"/>
  <c r="N142" i="1"/>
  <c r="M142" i="1"/>
  <c r="L142" i="1"/>
  <c r="K142" i="1"/>
  <c r="J142" i="1"/>
  <c r="H142" i="1"/>
  <c r="G142" i="1"/>
  <c r="F142" i="1"/>
  <c r="E142" i="1"/>
  <c r="C142" i="1"/>
  <c r="B142" i="1"/>
  <c r="N141" i="1"/>
  <c r="M141" i="1"/>
  <c r="L141" i="1"/>
  <c r="K141" i="1"/>
  <c r="J141" i="1"/>
  <c r="H141" i="1"/>
  <c r="G141" i="1"/>
  <c r="F141" i="1"/>
  <c r="E141" i="1"/>
  <c r="C141" i="1"/>
  <c r="B141" i="1"/>
  <c r="N140" i="1"/>
  <c r="M140" i="1"/>
  <c r="L140" i="1"/>
  <c r="K140" i="1"/>
  <c r="J140" i="1"/>
  <c r="H140" i="1"/>
  <c r="G140" i="1"/>
  <c r="F140" i="1"/>
  <c r="E140" i="1"/>
  <c r="C140" i="1"/>
  <c r="B140" i="1"/>
  <c r="N139" i="1"/>
  <c r="M139" i="1"/>
  <c r="L139" i="1"/>
  <c r="K139" i="1"/>
  <c r="J139" i="1"/>
  <c r="H139" i="1"/>
  <c r="G139" i="1"/>
  <c r="F139" i="1"/>
  <c r="E139" i="1"/>
  <c r="C139" i="1"/>
  <c r="B139" i="1"/>
  <c r="N138" i="1"/>
  <c r="M138" i="1"/>
  <c r="L138" i="1"/>
  <c r="K138" i="1"/>
  <c r="J138" i="1"/>
  <c r="H138" i="1"/>
  <c r="G138" i="1"/>
  <c r="F138" i="1"/>
  <c r="E138" i="1"/>
  <c r="C138" i="1"/>
  <c r="B138" i="1"/>
  <c r="N137" i="1"/>
  <c r="M137" i="1"/>
  <c r="L137" i="1"/>
  <c r="K137" i="1"/>
  <c r="J137" i="1"/>
  <c r="H137" i="1"/>
  <c r="G137" i="1"/>
  <c r="F137" i="1"/>
  <c r="E137" i="1"/>
  <c r="C137" i="1"/>
  <c r="B137" i="1"/>
  <c r="N136" i="1"/>
  <c r="M136" i="1"/>
  <c r="L136" i="1"/>
  <c r="K136" i="1"/>
  <c r="J136" i="1"/>
  <c r="H136" i="1"/>
  <c r="G136" i="1"/>
  <c r="F136" i="1"/>
  <c r="E136" i="1"/>
  <c r="C136" i="1"/>
  <c r="B136" i="1"/>
  <c r="N135" i="1"/>
  <c r="M135" i="1"/>
  <c r="L135" i="1"/>
  <c r="K135" i="1"/>
  <c r="J135" i="1"/>
  <c r="H135" i="1"/>
  <c r="G135" i="1"/>
  <c r="F135" i="1"/>
  <c r="E135" i="1"/>
  <c r="C135" i="1"/>
  <c r="B135" i="1"/>
  <c r="N134" i="1"/>
  <c r="M134" i="1"/>
  <c r="L134" i="1"/>
  <c r="K134" i="1"/>
  <c r="J134" i="1"/>
  <c r="H134" i="1"/>
  <c r="G134" i="1"/>
  <c r="F134" i="1"/>
  <c r="E134" i="1"/>
  <c r="C134" i="1"/>
  <c r="B134" i="1"/>
  <c r="N133" i="1"/>
  <c r="M133" i="1"/>
  <c r="L133" i="1"/>
  <c r="K133" i="1"/>
  <c r="J133" i="1"/>
  <c r="H133" i="1"/>
  <c r="G133" i="1"/>
  <c r="F133" i="1"/>
  <c r="E133" i="1"/>
  <c r="C133" i="1"/>
  <c r="B133" i="1"/>
  <c r="N132" i="1"/>
  <c r="M132" i="1"/>
  <c r="L132" i="1"/>
  <c r="K132" i="1"/>
  <c r="J132" i="1"/>
  <c r="H132" i="1"/>
  <c r="G132" i="1"/>
  <c r="F132" i="1"/>
  <c r="E132" i="1"/>
  <c r="C132" i="1"/>
  <c r="B132" i="1"/>
  <c r="N131" i="1"/>
  <c r="M131" i="1"/>
  <c r="L131" i="1"/>
  <c r="K131" i="1"/>
  <c r="J131" i="1"/>
  <c r="H131" i="1"/>
  <c r="G131" i="1"/>
  <c r="F131" i="1"/>
  <c r="E131" i="1"/>
  <c r="C131" i="1"/>
  <c r="B131" i="1"/>
  <c r="I131" i="1" s="1"/>
  <c r="N130" i="1"/>
  <c r="M130" i="1"/>
  <c r="L130" i="1"/>
  <c r="K130" i="1"/>
  <c r="J130" i="1"/>
  <c r="H130" i="1"/>
  <c r="G130" i="1"/>
  <c r="F130" i="1"/>
  <c r="E130" i="1"/>
  <c r="C130" i="1"/>
  <c r="B130" i="1"/>
  <c r="N129" i="1"/>
  <c r="M129" i="1"/>
  <c r="L129" i="1"/>
  <c r="K129" i="1"/>
  <c r="J129" i="1"/>
  <c r="H129" i="1"/>
  <c r="G129" i="1"/>
  <c r="F129" i="1"/>
  <c r="E129" i="1"/>
  <c r="C129" i="1"/>
  <c r="B129" i="1"/>
  <c r="I129" i="1" s="1"/>
  <c r="N128" i="1"/>
  <c r="M128" i="1"/>
  <c r="L128" i="1"/>
  <c r="K128" i="1"/>
  <c r="J128" i="1"/>
  <c r="H128" i="1"/>
  <c r="G128" i="1"/>
  <c r="F128" i="1"/>
  <c r="E128" i="1"/>
  <c r="C128" i="1"/>
  <c r="B128" i="1"/>
  <c r="N127" i="1"/>
  <c r="M127" i="1"/>
  <c r="L127" i="1"/>
  <c r="K127" i="1"/>
  <c r="J127" i="1"/>
  <c r="H127" i="1"/>
  <c r="G127" i="1"/>
  <c r="F127" i="1"/>
  <c r="E127" i="1"/>
  <c r="C127" i="1"/>
  <c r="B127" i="1"/>
  <c r="I127" i="1" s="1"/>
  <c r="N126" i="1"/>
  <c r="M126" i="1"/>
  <c r="L126" i="1"/>
  <c r="K126" i="1"/>
  <c r="J126" i="1"/>
  <c r="H126" i="1"/>
  <c r="G126" i="1"/>
  <c r="F126" i="1"/>
  <c r="E126" i="1"/>
  <c r="C126" i="1"/>
  <c r="B126" i="1"/>
  <c r="N125" i="1"/>
  <c r="M125" i="1"/>
  <c r="L125" i="1"/>
  <c r="K125" i="1"/>
  <c r="J125" i="1"/>
  <c r="H125" i="1"/>
  <c r="G125" i="1"/>
  <c r="F125" i="1"/>
  <c r="E125" i="1"/>
  <c r="C125" i="1"/>
  <c r="B125" i="1"/>
  <c r="I125" i="1" s="1"/>
  <c r="N124" i="1"/>
  <c r="M124" i="1"/>
  <c r="L124" i="1"/>
  <c r="K124" i="1"/>
  <c r="J124" i="1"/>
  <c r="H124" i="1"/>
  <c r="G124" i="1"/>
  <c r="F124" i="1"/>
  <c r="E124" i="1"/>
  <c r="C124" i="1"/>
  <c r="B124" i="1"/>
  <c r="N123" i="1"/>
  <c r="M123" i="1"/>
  <c r="L123" i="1"/>
  <c r="K123" i="1"/>
  <c r="J123" i="1"/>
  <c r="H123" i="1"/>
  <c r="G123" i="1"/>
  <c r="F123" i="1"/>
  <c r="E123" i="1"/>
  <c r="C123" i="1"/>
  <c r="B123" i="1"/>
  <c r="I123" i="1" s="1"/>
  <c r="N122" i="1"/>
  <c r="M122" i="1"/>
  <c r="L122" i="1"/>
  <c r="K122" i="1"/>
  <c r="J122" i="1"/>
  <c r="H122" i="1"/>
  <c r="G122" i="1"/>
  <c r="F122" i="1"/>
  <c r="E122" i="1"/>
  <c r="C122" i="1"/>
  <c r="B122" i="1"/>
  <c r="N121" i="1"/>
  <c r="M121" i="1"/>
  <c r="L121" i="1"/>
  <c r="K121" i="1"/>
  <c r="J121" i="1"/>
  <c r="H121" i="1"/>
  <c r="G121" i="1"/>
  <c r="F121" i="1"/>
  <c r="E121" i="1"/>
  <c r="C121" i="1"/>
  <c r="B121" i="1"/>
  <c r="I121" i="1" s="1"/>
  <c r="N120" i="1"/>
  <c r="M120" i="1"/>
  <c r="L120" i="1"/>
  <c r="K120" i="1"/>
  <c r="J120" i="1"/>
  <c r="H120" i="1"/>
  <c r="G120" i="1"/>
  <c r="F120" i="1"/>
  <c r="E120" i="1"/>
  <c r="C120" i="1"/>
  <c r="B120" i="1"/>
  <c r="N119" i="1"/>
  <c r="M119" i="1"/>
  <c r="L119" i="1"/>
  <c r="K119" i="1"/>
  <c r="J119" i="1"/>
  <c r="H119" i="1"/>
  <c r="G119" i="1"/>
  <c r="F119" i="1"/>
  <c r="E119" i="1"/>
  <c r="C119" i="1"/>
  <c r="B119" i="1"/>
  <c r="I119" i="1" s="1"/>
  <c r="N118" i="1"/>
  <c r="M118" i="1"/>
  <c r="L118" i="1"/>
  <c r="K118" i="1"/>
  <c r="J118" i="1"/>
  <c r="H118" i="1"/>
  <c r="G118" i="1"/>
  <c r="F118" i="1"/>
  <c r="E118" i="1"/>
  <c r="C118" i="1"/>
  <c r="B118" i="1"/>
  <c r="N117" i="1"/>
  <c r="M117" i="1"/>
  <c r="L117" i="1"/>
  <c r="K117" i="1"/>
  <c r="J117" i="1"/>
  <c r="H117" i="1"/>
  <c r="G117" i="1"/>
  <c r="F117" i="1"/>
  <c r="E117" i="1"/>
  <c r="C117" i="1"/>
  <c r="B117" i="1"/>
  <c r="I117" i="1" s="1"/>
  <c r="N116" i="1"/>
  <c r="M116" i="1"/>
  <c r="L116" i="1"/>
  <c r="K116" i="1"/>
  <c r="J116" i="1"/>
  <c r="H116" i="1"/>
  <c r="G116" i="1"/>
  <c r="F116" i="1"/>
  <c r="E116" i="1"/>
  <c r="C116" i="1"/>
  <c r="B116" i="1"/>
  <c r="N115" i="1"/>
  <c r="M115" i="1"/>
  <c r="L115" i="1"/>
  <c r="K115" i="1"/>
  <c r="J115" i="1"/>
  <c r="H115" i="1"/>
  <c r="G115" i="1"/>
  <c r="F115" i="1"/>
  <c r="E115" i="1"/>
  <c r="C115" i="1"/>
  <c r="B115" i="1"/>
  <c r="I115" i="1" s="1"/>
  <c r="N114" i="1"/>
  <c r="M114" i="1"/>
  <c r="L114" i="1"/>
  <c r="K114" i="1"/>
  <c r="J114" i="1"/>
  <c r="H114" i="1"/>
  <c r="G114" i="1"/>
  <c r="F114" i="1"/>
  <c r="E114" i="1"/>
  <c r="C114" i="1"/>
  <c r="B114" i="1"/>
  <c r="N113" i="1"/>
  <c r="M113" i="1"/>
  <c r="L113" i="1"/>
  <c r="K113" i="1"/>
  <c r="J113" i="1"/>
  <c r="H113" i="1"/>
  <c r="G113" i="1"/>
  <c r="F113" i="1"/>
  <c r="E113" i="1"/>
  <c r="C113" i="1"/>
  <c r="B113" i="1"/>
  <c r="I113" i="1" s="1"/>
  <c r="N112" i="1"/>
  <c r="M112" i="1"/>
  <c r="L112" i="1"/>
  <c r="K112" i="1"/>
  <c r="J112" i="1"/>
  <c r="H112" i="1"/>
  <c r="G112" i="1"/>
  <c r="F112" i="1"/>
  <c r="E112" i="1"/>
  <c r="C112" i="1"/>
  <c r="B112" i="1"/>
  <c r="N111" i="1"/>
  <c r="M111" i="1"/>
  <c r="L111" i="1"/>
  <c r="K111" i="1"/>
  <c r="J111" i="1"/>
  <c r="H111" i="1"/>
  <c r="G111" i="1"/>
  <c r="F111" i="1"/>
  <c r="E111" i="1"/>
  <c r="C111" i="1"/>
  <c r="B111" i="1"/>
  <c r="I111" i="1" s="1"/>
  <c r="N110" i="1"/>
  <c r="M110" i="1"/>
  <c r="L110" i="1"/>
  <c r="K110" i="1"/>
  <c r="J110" i="1"/>
  <c r="H110" i="1"/>
  <c r="G110" i="1"/>
  <c r="F110" i="1"/>
  <c r="E110" i="1"/>
  <c r="C110" i="1"/>
  <c r="I110" i="1" s="1"/>
  <c r="B110" i="1"/>
  <c r="N109" i="1"/>
  <c r="M109" i="1"/>
  <c r="L109" i="1"/>
  <c r="K109" i="1"/>
  <c r="J109" i="1"/>
  <c r="P109" i="1" s="1"/>
  <c r="H109" i="1"/>
  <c r="G109" i="1"/>
  <c r="F109" i="1"/>
  <c r="E109" i="1"/>
  <c r="C109" i="1"/>
  <c r="B109" i="1"/>
  <c r="N108" i="1"/>
  <c r="M108" i="1"/>
  <c r="L108" i="1"/>
  <c r="K108" i="1"/>
  <c r="J108" i="1"/>
  <c r="P108" i="1" s="1"/>
  <c r="H108" i="1"/>
  <c r="G108" i="1"/>
  <c r="F108" i="1"/>
  <c r="E108" i="1"/>
  <c r="I108" i="1" s="1"/>
  <c r="Q108" i="1" s="1"/>
  <c r="C108" i="1"/>
  <c r="B108" i="1"/>
  <c r="N107" i="1"/>
  <c r="M107" i="1"/>
  <c r="L107" i="1"/>
  <c r="K107" i="1"/>
  <c r="J107" i="1"/>
  <c r="H107" i="1"/>
  <c r="G107" i="1"/>
  <c r="F107" i="1"/>
  <c r="E107" i="1"/>
  <c r="C107" i="1"/>
  <c r="B107" i="1"/>
  <c r="I107" i="1" s="1"/>
  <c r="N106" i="1"/>
  <c r="M106" i="1"/>
  <c r="L106" i="1"/>
  <c r="K106" i="1"/>
  <c r="J106" i="1"/>
  <c r="H106" i="1"/>
  <c r="G106" i="1"/>
  <c r="F106" i="1"/>
  <c r="E106" i="1"/>
  <c r="C106" i="1"/>
  <c r="I106" i="1" s="1"/>
  <c r="B106" i="1"/>
  <c r="N105" i="1"/>
  <c r="M105" i="1"/>
  <c r="L105" i="1"/>
  <c r="K105" i="1"/>
  <c r="J105" i="1"/>
  <c r="P105" i="1" s="1"/>
  <c r="H105" i="1"/>
  <c r="G105" i="1"/>
  <c r="F105" i="1"/>
  <c r="E105" i="1"/>
  <c r="C105" i="1"/>
  <c r="B105" i="1"/>
  <c r="N104" i="1"/>
  <c r="M104" i="1"/>
  <c r="L104" i="1"/>
  <c r="K104" i="1"/>
  <c r="J104" i="1"/>
  <c r="P104" i="1" s="1"/>
  <c r="H104" i="1"/>
  <c r="G104" i="1"/>
  <c r="F104" i="1"/>
  <c r="E104" i="1"/>
  <c r="I104" i="1" s="1"/>
  <c r="Q104" i="1" s="1"/>
  <c r="C104" i="1"/>
  <c r="B104" i="1"/>
  <c r="N103" i="1"/>
  <c r="M103" i="1"/>
  <c r="L103" i="1"/>
  <c r="K103" i="1"/>
  <c r="J103" i="1"/>
  <c r="H103" i="1"/>
  <c r="G103" i="1"/>
  <c r="F103" i="1"/>
  <c r="E103" i="1"/>
  <c r="C103" i="1"/>
  <c r="B103" i="1"/>
  <c r="I103" i="1" s="1"/>
  <c r="N102" i="1"/>
  <c r="M102" i="1"/>
  <c r="L102" i="1"/>
  <c r="K102" i="1"/>
  <c r="J102" i="1"/>
  <c r="H102" i="1"/>
  <c r="G102" i="1"/>
  <c r="F102" i="1"/>
  <c r="E102" i="1"/>
  <c r="C102" i="1"/>
  <c r="I102" i="1" s="1"/>
  <c r="B102" i="1"/>
  <c r="N101" i="1"/>
  <c r="M101" i="1"/>
  <c r="L101" i="1"/>
  <c r="K101" i="1"/>
  <c r="J101" i="1"/>
  <c r="P101" i="1" s="1"/>
  <c r="H101" i="1"/>
  <c r="G101" i="1"/>
  <c r="F101" i="1"/>
  <c r="E101" i="1"/>
  <c r="C101" i="1"/>
  <c r="B101" i="1"/>
  <c r="N100" i="1"/>
  <c r="M100" i="1"/>
  <c r="L100" i="1"/>
  <c r="K100" i="1"/>
  <c r="J100" i="1"/>
  <c r="P100" i="1" s="1"/>
  <c r="H100" i="1"/>
  <c r="G100" i="1"/>
  <c r="F100" i="1"/>
  <c r="E100" i="1"/>
  <c r="I100" i="1" s="1"/>
  <c r="Q100" i="1" s="1"/>
  <c r="C100" i="1"/>
  <c r="B100" i="1"/>
  <c r="N99" i="1"/>
  <c r="M99" i="1"/>
  <c r="L99" i="1"/>
  <c r="K99" i="1"/>
  <c r="J99" i="1"/>
  <c r="H99" i="1"/>
  <c r="G99" i="1"/>
  <c r="F99" i="1"/>
  <c r="E99" i="1"/>
  <c r="C99" i="1"/>
  <c r="B99" i="1"/>
  <c r="I99" i="1" s="1"/>
  <c r="N98" i="1"/>
  <c r="M98" i="1"/>
  <c r="L98" i="1"/>
  <c r="K98" i="1"/>
  <c r="J98" i="1"/>
  <c r="P98" i="1" s="1"/>
  <c r="H98" i="1"/>
  <c r="G98" i="1"/>
  <c r="F98" i="1"/>
  <c r="E98" i="1"/>
  <c r="I98" i="1" s="1"/>
  <c r="Q98" i="1" s="1"/>
  <c r="C98" i="1"/>
  <c r="B98" i="1"/>
  <c r="N97" i="1"/>
  <c r="M97" i="1"/>
  <c r="L97" i="1"/>
  <c r="K97" i="1"/>
  <c r="P97" i="1" s="1"/>
  <c r="J97" i="1"/>
  <c r="H97" i="1"/>
  <c r="G97" i="1"/>
  <c r="F97" i="1"/>
  <c r="E97" i="1"/>
  <c r="C97" i="1"/>
  <c r="B97" i="1"/>
  <c r="N96" i="1"/>
  <c r="M96" i="1"/>
  <c r="L96" i="1"/>
  <c r="K96" i="1"/>
  <c r="J96" i="1"/>
  <c r="H96" i="1"/>
  <c r="G96" i="1"/>
  <c r="F96" i="1"/>
  <c r="E96" i="1"/>
  <c r="I96" i="1" s="1"/>
  <c r="C96" i="1"/>
  <c r="B96" i="1"/>
  <c r="N95" i="1"/>
  <c r="M95" i="1"/>
  <c r="L95" i="1"/>
  <c r="K95" i="1"/>
  <c r="P95" i="1" s="1"/>
  <c r="J95" i="1"/>
  <c r="H95" i="1"/>
  <c r="G95" i="1"/>
  <c r="F95" i="1"/>
  <c r="E95" i="1"/>
  <c r="C95" i="1"/>
  <c r="B95" i="1"/>
  <c r="N94" i="1"/>
  <c r="M94" i="1"/>
  <c r="L94" i="1"/>
  <c r="K94" i="1"/>
  <c r="J94" i="1"/>
  <c r="H94" i="1"/>
  <c r="G94" i="1"/>
  <c r="F94" i="1"/>
  <c r="E94" i="1"/>
  <c r="I94" i="1" s="1"/>
  <c r="C94" i="1"/>
  <c r="B94" i="1"/>
  <c r="N93" i="1"/>
  <c r="M93" i="1"/>
  <c r="L93" i="1"/>
  <c r="K93" i="1"/>
  <c r="P93" i="1" s="1"/>
  <c r="J93" i="1"/>
  <c r="H93" i="1"/>
  <c r="G93" i="1"/>
  <c r="F93" i="1"/>
  <c r="E93" i="1"/>
  <c r="C93" i="1"/>
  <c r="B93" i="1"/>
  <c r="I93" i="1" s="1"/>
  <c r="Q93" i="1" s="1"/>
  <c r="N92" i="1"/>
  <c r="M92" i="1"/>
  <c r="L92" i="1"/>
  <c r="K92" i="1"/>
  <c r="J92" i="1"/>
  <c r="P92" i="1" s="1"/>
  <c r="H92" i="1"/>
  <c r="G92" i="1"/>
  <c r="F92" i="1"/>
  <c r="E92" i="1"/>
  <c r="I92" i="1" s="1"/>
  <c r="Q92" i="1" s="1"/>
  <c r="C92" i="1"/>
  <c r="B92" i="1"/>
  <c r="N91" i="1"/>
  <c r="M91" i="1"/>
  <c r="L91" i="1"/>
  <c r="K91" i="1"/>
  <c r="J91" i="1"/>
  <c r="H91" i="1"/>
  <c r="G91" i="1"/>
  <c r="F91" i="1"/>
  <c r="E91" i="1"/>
  <c r="C91" i="1"/>
  <c r="B91" i="1"/>
  <c r="I91" i="1" s="1"/>
  <c r="N90" i="1"/>
  <c r="M90" i="1"/>
  <c r="L90" i="1"/>
  <c r="K90" i="1"/>
  <c r="J90" i="1"/>
  <c r="P90" i="1" s="1"/>
  <c r="H90" i="1"/>
  <c r="G90" i="1"/>
  <c r="F90" i="1"/>
  <c r="E90" i="1"/>
  <c r="C90" i="1"/>
  <c r="I90" i="1" s="1"/>
  <c r="Q90" i="1" s="1"/>
  <c r="B90" i="1"/>
  <c r="N89" i="1"/>
  <c r="M89" i="1"/>
  <c r="L89" i="1"/>
  <c r="K89" i="1"/>
  <c r="J89" i="1"/>
  <c r="P89" i="1" s="1"/>
  <c r="H89" i="1"/>
  <c r="G89" i="1"/>
  <c r="F89" i="1"/>
  <c r="E89" i="1"/>
  <c r="C89" i="1"/>
  <c r="B89" i="1"/>
  <c r="N88" i="1"/>
  <c r="M88" i="1"/>
  <c r="L88" i="1"/>
  <c r="K88" i="1"/>
  <c r="J88" i="1"/>
  <c r="H88" i="1"/>
  <c r="G88" i="1"/>
  <c r="F88" i="1"/>
  <c r="E88" i="1"/>
  <c r="I88" i="1" s="1"/>
  <c r="C88" i="1"/>
  <c r="B88" i="1"/>
  <c r="N87" i="1"/>
  <c r="M87" i="1"/>
  <c r="L87" i="1"/>
  <c r="K87" i="1"/>
  <c r="P87" i="1" s="1"/>
  <c r="J87" i="1"/>
  <c r="H87" i="1"/>
  <c r="G87" i="1"/>
  <c r="F87" i="1"/>
  <c r="E87" i="1"/>
  <c r="C87" i="1"/>
  <c r="B87" i="1"/>
  <c r="N86" i="1"/>
  <c r="M86" i="1"/>
  <c r="L86" i="1"/>
  <c r="K86" i="1"/>
  <c r="J86" i="1"/>
  <c r="H86" i="1"/>
  <c r="G86" i="1"/>
  <c r="F86" i="1"/>
  <c r="E86" i="1"/>
  <c r="C86" i="1"/>
  <c r="I86" i="1" s="1"/>
  <c r="B86" i="1"/>
  <c r="N85" i="1"/>
  <c r="M85" i="1"/>
  <c r="L85" i="1"/>
  <c r="K85" i="1"/>
  <c r="J85" i="1"/>
  <c r="P85" i="1" s="1"/>
  <c r="H85" i="1"/>
  <c r="G85" i="1"/>
  <c r="F85" i="1"/>
  <c r="E85" i="1"/>
  <c r="C85" i="1"/>
  <c r="B85" i="1"/>
  <c r="N84" i="1"/>
  <c r="M84" i="1"/>
  <c r="L84" i="1"/>
  <c r="K84" i="1"/>
  <c r="J84" i="1"/>
  <c r="H84" i="1"/>
  <c r="G84" i="1"/>
  <c r="F84" i="1"/>
  <c r="E84" i="1"/>
  <c r="I84" i="1" s="1"/>
  <c r="C84" i="1"/>
  <c r="B84" i="1"/>
  <c r="N83" i="1"/>
  <c r="M83" i="1"/>
  <c r="L83" i="1"/>
  <c r="K83" i="1"/>
  <c r="P83" i="1" s="1"/>
  <c r="J83" i="1"/>
  <c r="H83" i="1"/>
  <c r="G83" i="1"/>
  <c r="F83" i="1"/>
  <c r="E83" i="1"/>
  <c r="C83" i="1"/>
  <c r="B83" i="1"/>
  <c r="N82" i="1"/>
  <c r="M82" i="1"/>
  <c r="L82" i="1"/>
  <c r="K82" i="1"/>
  <c r="J82" i="1"/>
  <c r="H82" i="1"/>
  <c r="G82" i="1"/>
  <c r="F82" i="1"/>
  <c r="E82" i="1"/>
  <c r="C82" i="1"/>
  <c r="I82" i="1" s="1"/>
  <c r="B82" i="1"/>
  <c r="N81" i="1"/>
  <c r="M81" i="1"/>
  <c r="L81" i="1"/>
  <c r="K81" i="1"/>
  <c r="J81" i="1"/>
  <c r="P81" i="1" s="1"/>
  <c r="H81" i="1"/>
  <c r="G81" i="1"/>
  <c r="F81" i="1"/>
  <c r="E81" i="1"/>
  <c r="C81" i="1"/>
  <c r="B81" i="1"/>
  <c r="N80" i="1"/>
  <c r="M80" i="1"/>
  <c r="L80" i="1"/>
  <c r="K80" i="1"/>
  <c r="J80" i="1"/>
  <c r="H80" i="1"/>
  <c r="G80" i="1"/>
  <c r="F80" i="1"/>
  <c r="E80" i="1"/>
  <c r="I80" i="1" s="1"/>
  <c r="C80" i="1"/>
  <c r="B80" i="1"/>
  <c r="N79" i="1"/>
  <c r="M79" i="1"/>
  <c r="L79" i="1"/>
  <c r="K79" i="1"/>
  <c r="P79" i="1" s="1"/>
  <c r="J79" i="1"/>
  <c r="H79" i="1"/>
  <c r="G79" i="1"/>
  <c r="F79" i="1"/>
  <c r="E79" i="1"/>
  <c r="C79" i="1"/>
  <c r="B79" i="1"/>
  <c r="N78" i="1"/>
  <c r="M78" i="1"/>
  <c r="L78" i="1"/>
  <c r="K78" i="1"/>
  <c r="J78" i="1"/>
  <c r="H78" i="1"/>
  <c r="G78" i="1"/>
  <c r="F78" i="1"/>
  <c r="E78" i="1"/>
  <c r="C78" i="1"/>
  <c r="I78" i="1" s="1"/>
  <c r="B78" i="1"/>
  <c r="N77" i="1"/>
  <c r="M77" i="1"/>
  <c r="L77" i="1"/>
  <c r="K77" i="1"/>
  <c r="J77" i="1"/>
  <c r="P77" i="1" s="1"/>
  <c r="H77" i="1"/>
  <c r="G77" i="1"/>
  <c r="F77" i="1"/>
  <c r="E77" i="1"/>
  <c r="C77" i="1"/>
  <c r="B77" i="1"/>
  <c r="N76" i="1"/>
  <c r="M76" i="1"/>
  <c r="L76" i="1"/>
  <c r="K76" i="1"/>
  <c r="J76" i="1"/>
  <c r="H76" i="1"/>
  <c r="G76" i="1"/>
  <c r="F76" i="1"/>
  <c r="E76" i="1"/>
  <c r="I76" i="1" s="1"/>
  <c r="C76" i="1"/>
  <c r="B76" i="1"/>
  <c r="N75" i="1"/>
  <c r="M75" i="1"/>
  <c r="L75" i="1"/>
  <c r="K75" i="1"/>
  <c r="P75" i="1" s="1"/>
  <c r="J75" i="1"/>
  <c r="H75" i="1"/>
  <c r="G75" i="1"/>
  <c r="F75" i="1"/>
  <c r="E75" i="1"/>
  <c r="C75" i="1"/>
  <c r="B75" i="1"/>
  <c r="N74" i="1"/>
  <c r="M74" i="1"/>
  <c r="L74" i="1"/>
  <c r="K74" i="1"/>
  <c r="J74" i="1"/>
  <c r="H74" i="1"/>
  <c r="G74" i="1"/>
  <c r="F74" i="1"/>
  <c r="E74" i="1"/>
  <c r="C74" i="1"/>
  <c r="I74" i="1" s="1"/>
  <c r="B74" i="1"/>
  <c r="N73" i="1"/>
  <c r="M73" i="1"/>
  <c r="L73" i="1"/>
  <c r="K73" i="1"/>
  <c r="J73" i="1"/>
  <c r="P73" i="1" s="1"/>
  <c r="H73" i="1"/>
  <c r="G73" i="1"/>
  <c r="F73" i="1"/>
  <c r="E73" i="1"/>
  <c r="C73" i="1"/>
  <c r="B73" i="1"/>
  <c r="N72" i="1"/>
  <c r="M72" i="1"/>
  <c r="L72" i="1"/>
  <c r="K72" i="1"/>
  <c r="J72" i="1"/>
  <c r="H72" i="1"/>
  <c r="G72" i="1"/>
  <c r="F72" i="1"/>
  <c r="E72" i="1"/>
  <c r="I72" i="1" s="1"/>
  <c r="C72" i="1"/>
  <c r="B72" i="1"/>
  <c r="N71" i="1"/>
  <c r="M71" i="1"/>
  <c r="L71" i="1"/>
  <c r="K71" i="1"/>
  <c r="P71" i="1" s="1"/>
  <c r="J71" i="1"/>
  <c r="H71" i="1"/>
  <c r="G71" i="1"/>
  <c r="F71" i="1"/>
  <c r="E71" i="1"/>
  <c r="C71" i="1"/>
  <c r="B71" i="1"/>
  <c r="N70" i="1"/>
  <c r="M70" i="1"/>
  <c r="L70" i="1"/>
  <c r="K70" i="1"/>
  <c r="J70" i="1"/>
  <c r="H70" i="1"/>
  <c r="G70" i="1"/>
  <c r="F70" i="1"/>
  <c r="E70" i="1"/>
  <c r="C70" i="1"/>
  <c r="B70" i="1"/>
  <c r="N69" i="1"/>
  <c r="M69" i="1"/>
  <c r="L69" i="1"/>
  <c r="K69" i="1"/>
  <c r="J69" i="1"/>
  <c r="H69" i="1"/>
  <c r="G69" i="1"/>
  <c r="F69" i="1"/>
  <c r="E69" i="1"/>
  <c r="C69" i="1"/>
  <c r="B69" i="1"/>
  <c r="I69" i="1" s="1"/>
  <c r="N68" i="1"/>
  <c r="M68" i="1"/>
  <c r="L68" i="1"/>
  <c r="K68" i="1"/>
  <c r="J68" i="1"/>
  <c r="P68" i="1" s="1"/>
  <c r="H68" i="1"/>
  <c r="G68" i="1"/>
  <c r="F68" i="1"/>
  <c r="E68" i="1"/>
  <c r="I68" i="1" s="1"/>
  <c r="Q68" i="1" s="1"/>
  <c r="C68" i="1"/>
  <c r="B68" i="1"/>
  <c r="N67" i="1"/>
  <c r="M67" i="1"/>
  <c r="L67" i="1"/>
  <c r="K67" i="1"/>
  <c r="P67" i="1" s="1"/>
  <c r="J67" i="1"/>
  <c r="H67" i="1"/>
  <c r="G67" i="1"/>
  <c r="F67" i="1"/>
  <c r="E67" i="1"/>
  <c r="C67" i="1"/>
  <c r="B67" i="1"/>
  <c r="I67" i="1" s="1"/>
  <c r="N66" i="1"/>
  <c r="M66" i="1"/>
  <c r="L66" i="1"/>
  <c r="K66" i="1"/>
  <c r="J66" i="1"/>
  <c r="H66" i="1"/>
  <c r="G66" i="1"/>
  <c r="F66" i="1"/>
  <c r="E66" i="1"/>
  <c r="C66" i="1"/>
  <c r="I66" i="1" s="1"/>
  <c r="B66" i="1"/>
  <c r="N65" i="1"/>
  <c r="M65" i="1"/>
  <c r="L65" i="1"/>
  <c r="K65" i="1"/>
  <c r="J65" i="1"/>
  <c r="H65" i="1"/>
  <c r="G65" i="1"/>
  <c r="F65" i="1"/>
  <c r="E65" i="1"/>
  <c r="C65" i="1"/>
  <c r="B65" i="1"/>
  <c r="I65" i="1" s="1"/>
  <c r="N64" i="1"/>
  <c r="M64" i="1"/>
  <c r="L64" i="1"/>
  <c r="K64" i="1"/>
  <c r="J64" i="1"/>
  <c r="H64" i="1"/>
  <c r="G64" i="1"/>
  <c r="F64" i="1"/>
  <c r="E64" i="1"/>
  <c r="C64" i="1"/>
  <c r="I64" i="1" s="1"/>
  <c r="B64" i="1"/>
  <c r="N63" i="1"/>
  <c r="M63" i="1"/>
  <c r="L63" i="1"/>
  <c r="K63" i="1"/>
  <c r="J63" i="1"/>
  <c r="P63" i="1" s="1"/>
  <c r="H63" i="1"/>
  <c r="G63" i="1"/>
  <c r="F63" i="1"/>
  <c r="E63" i="1"/>
  <c r="C63" i="1"/>
  <c r="B63" i="1"/>
  <c r="I63" i="1" s="1"/>
  <c r="N62" i="1"/>
  <c r="M62" i="1"/>
  <c r="L62" i="1"/>
  <c r="K62" i="1"/>
  <c r="J62" i="1"/>
  <c r="P62" i="1" s="1"/>
  <c r="H62" i="1"/>
  <c r="G62" i="1"/>
  <c r="F62" i="1"/>
  <c r="E62" i="1"/>
  <c r="C62" i="1"/>
  <c r="I62" i="1" s="1"/>
  <c r="Q62" i="1" s="1"/>
  <c r="B62" i="1"/>
  <c r="N61" i="1"/>
  <c r="M61" i="1"/>
  <c r="L61" i="1"/>
  <c r="K61" i="1"/>
  <c r="J61" i="1"/>
  <c r="P61" i="1" s="1"/>
  <c r="H61" i="1"/>
  <c r="G61" i="1"/>
  <c r="F61" i="1"/>
  <c r="E61" i="1"/>
  <c r="C61" i="1"/>
  <c r="B61" i="1"/>
  <c r="N60" i="1"/>
  <c r="M60" i="1"/>
  <c r="L60" i="1"/>
  <c r="K60" i="1"/>
  <c r="J60" i="1"/>
  <c r="H60" i="1"/>
  <c r="G60" i="1"/>
  <c r="F60" i="1"/>
  <c r="E60" i="1"/>
  <c r="C60" i="1"/>
  <c r="I60" i="1" s="1"/>
  <c r="B60" i="1"/>
  <c r="N59" i="1"/>
  <c r="M59" i="1"/>
  <c r="L59" i="1"/>
  <c r="K59" i="1"/>
  <c r="J59" i="1"/>
  <c r="P59" i="1" s="1"/>
  <c r="H59" i="1"/>
  <c r="G59" i="1"/>
  <c r="F59" i="1"/>
  <c r="E59" i="1"/>
  <c r="C59" i="1"/>
  <c r="B59" i="1"/>
  <c r="N58" i="1"/>
  <c r="M58" i="1"/>
  <c r="L58" i="1"/>
  <c r="K58" i="1"/>
  <c r="J58" i="1"/>
  <c r="P58" i="1" s="1"/>
  <c r="H58" i="1"/>
  <c r="G58" i="1"/>
  <c r="F58" i="1"/>
  <c r="E58" i="1"/>
  <c r="C58" i="1"/>
  <c r="B58" i="1"/>
  <c r="N57" i="1"/>
  <c r="M57" i="1"/>
  <c r="L57" i="1"/>
  <c r="K57" i="1"/>
  <c r="J57" i="1"/>
  <c r="P57" i="1" s="1"/>
  <c r="Q57" i="1" s="1"/>
  <c r="H57" i="1"/>
  <c r="G57" i="1"/>
  <c r="F57" i="1"/>
  <c r="E57" i="1"/>
  <c r="C57" i="1"/>
  <c r="B57" i="1"/>
  <c r="I57" i="1" s="1"/>
  <c r="N56" i="1"/>
  <c r="M56" i="1"/>
  <c r="L56" i="1"/>
  <c r="K56" i="1"/>
  <c r="J56" i="1"/>
  <c r="H56" i="1"/>
  <c r="G56" i="1"/>
  <c r="F56" i="1"/>
  <c r="E56" i="1"/>
  <c r="I56" i="1" s="1"/>
  <c r="C56" i="1"/>
  <c r="B56" i="1"/>
  <c r="N55" i="1"/>
  <c r="M55" i="1"/>
  <c r="L55" i="1"/>
  <c r="K55" i="1"/>
  <c r="P55" i="1" s="1"/>
  <c r="J55" i="1"/>
  <c r="H55" i="1"/>
  <c r="G55" i="1"/>
  <c r="F55" i="1"/>
  <c r="E55" i="1"/>
  <c r="C55" i="1"/>
  <c r="B55" i="1"/>
  <c r="N54" i="1"/>
  <c r="M54" i="1"/>
  <c r="L54" i="1"/>
  <c r="K54" i="1"/>
  <c r="J54" i="1"/>
  <c r="H54" i="1"/>
  <c r="G54" i="1"/>
  <c r="F54" i="1"/>
  <c r="E54" i="1"/>
  <c r="C54" i="1"/>
  <c r="I54" i="1" s="1"/>
  <c r="B54" i="1"/>
  <c r="N53" i="1"/>
  <c r="M53" i="1"/>
  <c r="L53" i="1"/>
  <c r="K53" i="1"/>
  <c r="J53" i="1"/>
  <c r="P53" i="1" s="1"/>
  <c r="H53" i="1"/>
  <c r="G53" i="1"/>
  <c r="F53" i="1"/>
  <c r="E53" i="1"/>
  <c r="C53" i="1"/>
  <c r="B53" i="1"/>
  <c r="N52" i="1"/>
  <c r="M52" i="1"/>
  <c r="L52" i="1"/>
  <c r="K52" i="1"/>
  <c r="J52" i="1"/>
  <c r="H52" i="1"/>
  <c r="G52" i="1"/>
  <c r="F52" i="1"/>
  <c r="E52" i="1"/>
  <c r="I52" i="1" s="1"/>
  <c r="C52" i="1"/>
  <c r="B52" i="1"/>
  <c r="N51" i="1"/>
  <c r="M51" i="1"/>
  <c r="L51" i="1"/>
  <c r="K51" i="1"/>
  <c r="P51" i="1" s="1"/>
  <c r="J51" i="1"/>
  <c r="H51" i="1"/>
  <c r="G51" i="1"/>
  <c r="F51" i="1"/>
  <c r="E51" i="1"/>
  <c r="C51" i="1"/>
  <c r="B51" i="1"/>
  <c r="N50" i="1"/>
  <c r="M50" i="1"/>
  <c r="L50" i="1"/>
  <c r="K50" i="1"/>
  <c r="J50" i="1"/>
  <c r="H50" i="1"/>
  <c r="G50" i="1"/>
  <c r="F50" i="1"/>
  <c r="E50" i="1"/>
  <c r="C50" i="1"/>
  <c r="I50" i="1" s="1"/>
  <c r="B50" i="1"/>
  <c r="N49" i="1"/>
  <c r="M49" i="1"/>
  <c r="L49" i="1"/>
  <c r="K49" i="1"/>
  <c r="J49" i="1"/>
  <c r="P49" i="1" s="1"/>
  <c r="H49" i="1"/>
  <c r="G49" i="1"/>
  <c r="F49" i="1"/>
  <c r="E49" i="1"/>
  <c r="C49" i="1"/>
  <c r="B49" i="1"/>
  <c r="N48" i="1"/>
  <c r="M48" i="1"/>
  <c r="L48" i="1"/>
  <c r="K48" i="1"/>
  <c r="J48" i="1"/>
  <c r="H48" i="1"/>
  <c r="G48" i="1"/>
  <c r="F48" i="1"/>
  <c r="E48" i="1"/>
  <c r="I48" i="1" s="1"/>
  <c r="C48" i="1"/>
  <c r="B48" i="1"/>
  <c r="N47" i="1"/>
  <c r="M47" i="1"/>
  <c r="L47" i="1"/>
  <c r="K47" i="1"/>
  <c r="P47" i="1" s="1"/>
  <c r="J47" i="1"/>
  <c r="H47" i="1"/>
  <c r="G47" i="1"/>
  <c r="F47" i="1"/>
  <c r="E47" i="1"/>
  <c r="C47" i="1"/>
  <c r="B47" i="1"/>
  <c r="N46" i="1"/>
  <c r="M46" i="1"/>
  <c r="L46" i="1"/>
  <c r="K46" i="1"/>
  <c r="J46" i="1"/>
  <c r="H46" i="1"/>
  <c r="G46" i="1"/>
  <c r="F46" i="1"/>
  <c r="E46" i="1"/>
  <c r="C46" i="1"/>
  <c r="I46" i="1" s="1"/>
  <c r="B46" i="1"/>
  <c r="N45" i="1"/>
  <c r="M45" i="1"/>
  <c r="L45" i="1"/>
  <c r="K45" i="1"/>
  <c r="J45" i="1"/>
  <c r="P45" i="1" s="1"/>
  <c r="H45" i="1"/>
  <c r="G45" i="1"/>
  <c r="F45" i="1"/>
  <c r="E45" i="1"/>
  <c r="C45" i="1"/>
  <c r="B45" i="1"/>
  <c r="N44" i="1"/>
  <c r="M44" i="1"/>
  <c r="L44" i="1"/>
  <c r="K44" i="1"/>
  <c r="J44" i="1"/>
  <c r="H44" i="1"/>
  <c r="G44" i="1"/>
  <c r="F44" i="1"/>
  <c r="E44" i="1"/>
  <c r="I44" i="1" s="1"/>
  <c r="C44" i="1"/>
  <c r="B44" i="1"/>
  <c r="N43" i="1"/>
  <c r="M43" i="1"/>
  <c r="L43" i="1"/>
  <c r="K43" i="1"/>
  <c r="P43" i="1" s="1"/>
  <c r="J43" i="1"/>
  <c r="H43" i="1"/>
  <c r="G43" i="1"/>
  <c r="F43" i="1"/>
  <c r="E43" i="1"/>
  <c r="C43" i="1"/>
  <c r="B43" i="1"/>
  <c r="N42" i="1"/>
  <c r="M42" i="1"/>
  <c r="L42" i="1"/>
  <c r="K42" i="1"/>
  <c r="J42" i="1"/>
  <c r="H42" i="1"/>
  <c r="G42" i="1"/>
  <c r="F42" i="1"/>
  <c r="E42" i="1"/>
  <c r="C42" i="1"/>
  <c r="I42" i="1" s="1"/>
  <c r="B42" i="1"/>
  <c r="N41" i="1"/>
  <c r="M41" i="1"/>
  <c r="L41" i="1"/>
  <c r="K41" i="1"/>
  <c r="J41" i="1"/>
  <c r="P41" i="1" s="1"/>
  <c r="H41" i="1"/>
  <c r="G41" i="1"/>
  <c r="F41" i="1"/>
  <c r="E41" i="1"/>
  <c r="C41" i="1"/>
  <c r="B41" i="1"/>
  <c r="N40" i="1"/>
  <c r="M40" i="1"/>
  <c r="L40" i="1"/>
  <c r="K40" i="1"/>
  <c r="J40" i="1"/>
  <c r="H40" i="1"/>
  <c r="G40" i="1"/>
  <c r="F40" i="1"/>
  <c r="E40" i="1"/>
  <c r="I40" i="1" s="1"/>
  <c r="C40" i="1"/>
  <c r="B40" i="1"/>
  <c r="N39" i="1"/>
  <c r="M39" i="1"/>
  <c r="L39" i="1"/>
  <c r="K39" i="1"/>
  <c r="P39" i="1" s="1"/>
  <c r="J39" i="1"/>
  <c r="H39" i="1"/>
  <c r="G39" i="1"/>
  <c r="F39" i="1"/>
  <c r="E39" i="1"/>
  <c r="C39" i="1"/>
  <c r="B39" i="1"/>
  <c r="N38" i="1"/>
  <c r="M38" i="1"/>
  <c r="L38" i="1"/>
  <c r="K38" i="1"/>
  <c r="J38" i="1"/>
  <c r="H38" i="1"/>
  <c r="G38" i="1"/>
  <c r="F38" i="1"/>
  <c r="E38" i="1"/>
  <c r="C38" i="1"/>
  <c r="I38" i="1" s="1"/>
  <c r="B38" i="1"/>
  <c r="N37" i="1"/>
  <c r="M37" i="1"/>
  <c r="L37" i="1"/>
  <c r="K37" i="1"/>
  <c r="J37" i="1"/>
  <c r="P37" i="1" s="1"/>
  <c r="H37" i="1"/>
  <c r="G37" i="1"/>
  <c r="F37" i="1"/>
  <c r="E37" i="1"/>
  <c r="C37" i="1"/>
  <c r="B37" i="1"/>
  <c r="N36" i="1"/>
  <c r="M36" i="1"/>
  <c r="L36" i="1"/>
  <c r="K36" i="1"/>
  <c r="J36" i="1"/>
  <c r="H36" i="1"/>
  <c r="G36" i="1"/>
  <c r="F36" i="1"/>
  <c r="E36" i="1"/>
  <c r="I36" i="1" s="1"/>
  <c r="C36" i="1"/>
  <c r="B36" i="1"/>
  <c r="N35" i="1"/>
  <c r="M35" i="1"/>
  <c r="L35" i="1"/>
  <c r="K35" i="1"/>
  <c r="P35" i="1" s="1"/>
  <c r="J35" i="1"/>
  <c r="H35" i="1"/>
  <c r="G35" i="1"/>
  <c r="F35" i="1"/>
  <c r="E35" i="1"/>
  <c r="C35" i="1"/>
  <c r="B35" i="1"/>
  <c r="N34" i="1"/>
  <c r="M34" i="1"/>
  <c r="L34" i="1"/>
  <c r="K34" i="1"/>
  <c r="J34" i="1"/>
  <c r="H34" i="1"/>
  <c r="G34" i="1"/>
  <c r="F34" i="1"/>
  <c r="E34" i="1"/>
  <c r="C34" i="1"/>
  <c r="I34" i="1" s="1"/>
  <c r="B34" i="1"/>
  <c r="N33" i="1"/>
  <c r="M33" i="1"/>
  <c r="L33" i="1"/>
  <c r="K33" i="1"/>
  <c r="J33" i="1"/>
  <c r="P33" i="1" s="1"/>
  <c r="H33" i="1"/>
  <c r="G33" i="1"/>
  <c r="F33" i="1"/>
  <c r="E33" i="1"/>
  <c r="C33" i="1"/>
  <c r="B33" i="1"/>
  <c r="N32" i="1"/>
  <c r="M32" i="1"/>
  <c r="L32" i="1"/>
  <c r="K32" i="1"/>
  <c r="J32" i="1"/>
  <c r="H32" i="1"/>
  <c r="G32" i="1"/>
  <c r="F32" i="1"/>
  <c r="E32" i="1"/>
  <c r="I32" i="1" s="1"/>
  <c r="C32" i="1"/>
  <c r="B32" i="1"/>
  <c r="N31" i="1"/>
  <c r="M31" i="1"/>
  <c r="L31" i="1"/>
  <c r="K31" i="1"/>
  <c r="P31" i="1" s="1"/>
  <c r="J31" i="1"/>
  <c r="H31" i="1"/>
  <c r="G31" i="1"/>
  <c r="F31" i="1"/>
  <c r="E31" i="1"/>
  <c r="C31" i="1"/>
  <c r="B31" i="1"/>
  <c r="N30" i="1"/>
  <c r="M30" i="1"/>
  <c r="L30" i="1"/>
  <c r="K30" i="1"/>
  <c r="J30" i="1"/>
  <c r="H30" i="1"/>
  <c r="G30" i="1"/>
  <c r="F30" i="1"/>
  <c r="E30" i="1"/>
  <c r="C30" i="1"/>
  <c r="I30" i="1" s="1"/>
  <c r="B30" i="1"/>
  <c r="N29" i="1"/>
  <c r="M29" i="1"/>
  <c r="L29" i="1"/>
  <c r="K29" i="1"/>
  <c r="J29" i="1"/>
  <c r="P29" i="1" s="1"/>
  <c r="H29" i="1"/>
  <c r="G29" i="1"/>
  <c r="F29" i="1"/>
  <c r="E29" i="1"/>
  <c r="C29" i="1"/>
  <c r="B29" i="1"/>
  <c r="N28" i="1"/>
  <c r="M28" i="1"/>
  <c r="L28" i="1"/>
  <c r="K28" i="1"/>
  <c r="J28" i="1"/>
  <c r="H28" i="1"/>
  <c r="G28" i="1"/>
  <c r="F28" i="1"/>
  <c r="E28" i="1"/>
  <c r="I28" i="1" s="1"/>
  <c r="C28" i="1"/>
  <c r="B28" i="1"/>
  <c r="N27" i="1"/>
  <c r="M27" i="1"/>
  <c r="L27" i="1"/>
  <c r="K27" i="1"/>
  <c r="P27" i="1" s="1"/>
  <c r="J27" i="1"/>
  <c r="H27" i="1"/>
  <c r="G27" i="1"/>
  <c r="F27" i="1"/>
  <c r="E27" i="1"/>
  <c r="C27" i="1"/>
  <c r="B27" i="1"/>
  <c r="N26" i="1"/>
  <c r="M26" i="1"/>
  <c r="L26" i="1"/>
  <c r="K26" i="1"/>
  <c r="J26" i="1"/>
  <c r="H26" i="1"/>
  <c r="G26" i="1"/>
  <c r="F26" i="1"/>
  <c r="E26" i="1"/>
  <c r="C26" i="1"/>
  <c r="I26" i="1" s="1"/>
  <c r="B26" i="1"/>
  <c r="N25" i="1"/>
  <c r="M25" i="1"/>
  <c r="L25" i="1"/>
  <c r="K25" i="1"/>
  <c r="J25" i="1"/>
  <c r="P25" i="1" s="1"/>
  <c r="H25" i="1"/>
  <c r="G25" i="1"/>
  <c r="F25" i="1"/>
  <c r="E25" i="1"/>
  <c r="C25" i="1"/>
  <c r="B25" i="1"/>
  <c r="N24" i="1"/>
  <c r="M24" i="1"/>
  <c r="L24" i="1"/>
  <c r="K24" i="1"/>
  <c r="J24" i="1"/>
  <c r="H24" i="1"/>
  <c r="G24" i="1"/>
  <c r="F24" i="1"/>
  <c r="E24" i="1"/>
  <c r="I24" i="1" s="1"/>
  <c r="C24" i="1"/>
  <c r="B24" i="1"/>
  <c r="N23" i="1"/>
  <c r="M23" i="1"/>
  <c r="L23" i="1"/>
  <c r="K23" i="1"/>
  <c r="P23" i="1" s="1"/>
  <c r="J23" i="1"/>
  <c r="H23" i="1"/>
  <c r="G23" i="1"/>
  <c r="F23" i="1"/>
  <c r="E23" i="1"/>
  <c r="C23" i="1"/>
  <c r="B23" i="1"/>
  <c r="N22" i="1"/>
  <c r="M22" i="1"/>
  <c r="L22" i="1"/>
  <c r="K22" i="1"/>
  <c r="J22" i="1"/>
  <c r="P22" i="1" s="1"/>
  <c r="H22" i="1"/>
  <c r="G22" i="1"/>
  <c r="F22" i="1"/>
  <c r="E22" i="1"/>
  <c r="C22" i="1"/>
  <c r="I22" i="1" s="1"/>
  <c r="Q22" i="1" s="1"/>
  <c r="B22" i="1"/>
  <c r="N21" i="1"/>
  <c r="M21" i="1"/>
  <c r="L21" i="1"/>
  <c r="K21" i="1"/>
  <c r="J21" i="1"/>
  <c r="P21" i="1" s="1"/>
  <c r="H21" i="1"/>
  <c r="G21" i="1"/>
  <c r="F21" i="1"/>
  <c r="E21" i="1"/>
  <c r="C21" i="1"/>
  <c r="B21" i="1"/>
  <c r="N20" i="1"/>
  <c r="M20" i="1"/>
  <c r="L20" i="1"/>
  <c r="K20" i="1"/>
  <c r="J20" i="1"/>
  <c r="H20" i="1"/>
  <c r="G20" i="1"/>
  <c r="F20" i="1"/>
  <c r="E20" i="1"/>
  <c r="I20" i="1" s="1"/>
  <c r="C20" i="1"/>
  <c r="B20" i="1"/>
  <c r="N19" i="1"/>
  <c r="M19" i="1"/>
  <c r="L19" i="1"/>
  <c r="K19" i="1"/>
  <c r="P19" i="1" s="1"/>
  <c r="J19" i="1"/>
  <c r="H19" i="1"/>
  <c r="G19" i="1"/>
  <c r="F19" i="1"/>
  <c r="E19" i="1"/>
  <c r="C19" i="1"/>
  <c r="B19" i="1"/>
  <c r="N18" i="1"/>
  <c r="M18" i="1"/>
  <c r="L18" i="1"/>
  <c r="K18" i="1"/>
  <c r="J18" i="1"/>
  <c r="P18" i="1" s="1"/>
  <c r="H18" i="1"/>
  <c r="G18" i="1"/>
  <c r="F18" i="1"/>
  <c r="E18" i="1"/>
  <c r="C18" i="1"/>
  <c r="I18" i="1" s="1"/>
  <c r="Q18" i="1" s="1"/>
  <c r="B18" i="1"/>
  <c r="N17" i="1"/>
  <c r="M17" i="1"/>
  <c r="L17" i="1"/>
  <c r="K17" i="1"/>
  <c r="J17" i="1"/>
  <c r="P17" i="1" s="1"/>
  <c r="H17" i="1"/>
  <c r="G17" i="1"/>
  <c r="F17" i="1"/>
  <c r="E17" i="1"/>
  <c r="C17" i="1"/>
  <c r="B17" i="1"/>
  <c r="N16" i="1"/>
  <c r="M16" i="1"/>
  <c r="L16" i="1"/>
  <c r="K16" i="1"/>
  <c r="J16" i="1"/>
  <c r="H16" i="1"/>
  <c r="G16" i="1"/>
  <c r="F16" i="1"/>
  <c r="E16" i="1"/>
  <c r="I16" i="1" s="1"/>
  <c r="C16" i="1"/>
  <c r="B16" i="1"/>
  <c r="N15" i="1"/>
  <c r="M15" i="1"/>
  <c r="L15" i="1"/>
  <c r="K15" i="1"/>
  <c r="P15" i="1" s="1"/>
  <c r="J15" i="1"/>
  <c r="H15" i="1"/>
  <c r="G15" i="1"/>
  <c r="F15" i="1"/>
  <c r="E15" i="1"/>
  <c r="C15" i="1"/>
  <c r="B15" i="1"/>
  <c r="N14" i="1"/>
  <c r="M14" i="1"/>
  <c r="L14" i="1"/>
  <c r="K14" i="1"/>
  <c r="J14" i="1"/>
  <c r="P14" i="1" s="1"/>
  <c r="H14" i="1"/>
  <c r="G14" i="1"/>
  <c r="F14" i="1"/>
  <c r="E14" i="1"/>
  <c r="C14" i="1"/>
  <c r="I14" i="1" s="1"/>
  <c r="Q14" i="1" s="1"/>
  <c r="B14" i="1"/>
  <c r="N13" i="1"/>
  <c r="M13" i="1"/>
  <c r="L13" i="1"/>
  <c r="K13" i="1"/>
  <c r="J13" i="1"/>
  <c r="P13" i="1" s="1"/>
  <c r="H13" i="1"/>
  <c r="G13" i="1"/>
  <c r="F13" i="1"/>
  <c r="E13" i="1"/>
  <c r="C13" i="1"/>
  <c r="B13" i="1"/>
  <c r="I13" i="1" s="1"/>
  <c r="Q13" i="1" s="1"/>
  <c r="N12" i="1"/>
  <c r="M12" i="1"/>
  <c r="L12" i="1"/>
  <c r="K12" i="1"/>
  <c r="J12" i="1"/>
  <c r="H12" i="1"/>
  <c r="G12" i="1"/>
  <c r="F12" i="1"/>
  <c r="E12" i="1"/>
  <c r="C12" i="1"/>
  <c r="I12" i="1" s="1"/>
  <c r="B12" i="1"/>
  <c r="N11" i="1"/>
  <c r="M11" i="1"/>
  <c r="L11" i="1"/>
  <c r="K11" i="1"/>
  <c r="J11" i="1"/>
  <c r="P11" i="1" s="1"/>
  <c r="H11" i="1"/>
  <c r="G11" i="1"/>
  <c r="F11" i="1"/>
  <c r="E11" i="1"/>
  <c r="C11" i="1"/>
  <c r="B11" i="1"/>
  <c r="N10" i="1"/>
  <c r="M10" i="1"/>
  <c r="L10" i="1"/>
  <c r="K10" i="1"/>
  <c r="J10" i="1"/>
  <c r="P10" i="1" s="1"/>
  <c r="H10" i="1"/>
  <c r="G10" i="1"/>
  <c r="F10" i="1"/>
  <c r="E10" i="1"/>
  <c r="C10" i="1"/>
  <c r="I10" i="1" s="1"/>
  <c r="Q10" i="1" s="1"/>
  <c r="B10" i="1"/>
  <c r="N9" i="1"/>
  <c r="M9" i="1"/>
  <c r="L9" i="1"/>
  <c r="K9" i="1"/>
  <c r="J9" i="1"/>
  <c r="P9" i="1" s="1"/>
  <c r="H9" i="1"/>
  <c r="G9" i="1"/>
  <c r="F9" i="1"/>
  <c r="E9" i="1"/>
  <c r="C9" i="1"/>
  <c r="B9" i="1"/>
  <c r="I9" i="1" s="1"/>
  <c r="Q9" i="1" s="1"/>
  <c r="N8" i="1"/>
  <c r="M8" i="1"/>
  <c r="L8" i="1"/>
  <c r="K8" i="1"/>
  <c r="J8" i="1"/>
  <c r="H8" i="1"/>
  <c r="G8" i="1"/>
  <c r="F8" i="1"/>
  <c r="E8" i="1"/>
  <c r="C8" i="1"/>
  <c r="I8" i="1" s="1"/>
  <c r="B8" i="1"/>
  <c r="N7" i="1"/>
  <c r="M7" i="1"/>
  <c r="L7" i="1"/>
  <c r="K7" i="1"/>
  <c r="J7" i="1"/>
  <c r="P7" i="1" s="1"/>
  <c r="H7" i="1"/>
  <c r="G7" i="1"/>
  <c r="F7" i="1"/>
  <c r="E7" i="1"/>
  <c r="C7" i="1"/>
  <c r="B7" i="1"/>
  <c r="N6" i="1"/>
  <c r="M6" i="1"/>
  <c r="L6" i="1"/>
  <c r="K6" i="1"/>
  <c r="J6" i="1"/>
  <c r="P6" i="1" s="1"/>
  <c r="H6" i="1"/>
  <c r="G6" i="1"/>
  <c r="F6" i="1"/>
  <c r="E6" i="1"/>
  <c r="C6" i="1"/>
  <c r="I6" i="1" s="1"/>
  <c r="Q6" i="1" s="1"/>
  <c r="B6" i="1"/>
  <c r="N5" i="1"/>
  <c r="M5" i="1"/>
  <c r="L5" i="1"/>
  <c r="L174" i="1" s="1"/>
  <c r="K5" i="1"/>
  <c r="J5" i="1"/>
  <c r="H5" i="1"/>
  <c r="G5" i="1"/>
  <c r="G174" i="1" s="1"/>
  <c r="F5" i="1"/>
  <c r="E5" i="1"/>
  <c r="C5" i="1"/>
  <c r="B5" i="1"/>
  <c r="Q50" i="1" l="1"/>
  <c r="Q60" i="1"/>
  <c r="Q63" i="1"/>
  <c r="Q67" i="1"/>
  <c r="Q91" i="1"/>
  <c r="Q26" i="1"/>
  <c r="Q24" i="1"/>
  <c r="Q40" i="1"/>
  <c r="Q84" i="1"/>
  <c r="B174" i="1"/>
  <c r="I5" i="1"/>
  <c r="H174" i="1"/>
  <c r="P8" i="1"/>
  <c r="Q8" i="1" s="1"/>
  <c r="P12" i="1"/>
  <c r="Q12" i="1" s="1"/>
  <c r="I15" i="1"/>
  <c r="Q15" i="1" s="1"/>
  <c r="P20" i="1"/>
  <c r="Q20" i="1" s="1"/>
  <c r="I23" i="1"/>
  <c r="Q23" i="1" s="1"/>
  <c r="P24" i="1"/>
  <c r="P28" i="1"/>
  <c r="Q28" i="1" s="1"/>
  <c r="P32" i="1"/>
  <c r="Q32" i="1" s="1"/>
  <c r="P36" i="1"/>
  <c r="Q36" i="1" s="1"/>
  <c r="P40" i="1"/>
  <c r="I43" i="1"/>
  <c r="Q43" i="1" s="1"/>
  <c r="P48" i="1"/>
  <c r="Q48" i="1" s="1"/>
  <c r="I51" i="1"/>
  <c r="Q51" i="1" s="1"/>
  <c r="I55" i="1"/>
  <c r="Q55" i="1" s="1"/>
  <c r="P72" i="1"/>
  <c r="Q72" i="1" s="1"/>
  <c r="I75" i="1"/>
  <c r="Q75" i="1" s="1"/>
  <c r="P76" i="1"/>
  <c r="Q76" i="1" s="1"/>
  <c r="I79" i="1"/>
  <c r="Q79" i="1" s="1"/>
  <c r="P80" i="1"/>
  <c r="Q80" i="1" s="1"/>
  <c r="I83" i="1"/>
  <c r="Q83" i="1" s="1"/>
  <c r="P84" i="1"/>
  <c r="I87" i="1"/>
  <c r="Q87" i="1" s="1"/>
  <c r="P88" i="1"/>
  <c r="Q88" i="1" s="1"/>
  <c r="P99" i="1"/>
  <c r="Q99" i="1" s="1"/>
  <c r="Q115" i="1"/>
  <c r="Q131" i="1"/>
  <c r="C174" i="1"/>
  <c r="J174" i="1"/>
  <c r="N174" i="1"/>
  <c r="I7" i="1"/>
  <c r="Q7" i="1" s="1"/>
  <c r="I11" i="1"/>
  <c r="Q11" i="1" s="1"/>
  <c r="P16" i="1"/>
  <c r="Q16" i="1" s="1"/>
  <c r="I19" i="1"/>
  <c r="Q19" i="1" s="1"/>
  <c r="I27" i="1"/>
  <c r="Q27" i="1" s="1"/>
  <c r="I31" i="1"/>
  <c r="Q31" i="1" s="1"/>
  <c r="I35" i="1"/>
  <c r="Q35" i="1" s="1"/>
  <c r="I39" i="1"/>
  <c r="Q39" i="1" s="1"/>
  <c r="P44" i="1"/>
  <c r="Q44" i="1" s="1"/>
  <c r="I47" i="1"/>
  <c r="Q47" i="1" s="1"/>
  <c r="P52" i="1"/>
  <c r="Q52" i="1" s="1"/>
  <c r="P56" i="1"/>
  <c r="Q56" i="1" s="1"/>
  <c r="I71" i="1"/>
  <c r="Q71" i="1" s="1"/>
  <c r="F174" i="1"/>
  <c r="K174" i="1"/>
  <c r="P5" i="1"/>
  <c r="I59" i="1"/>
  <c r="Q59" i="1" s="1"/>
  <c r="P60" i="1"/>
  <c r="P65" i="1"/>
  <c r="Q65" i="1" s="1"/>
  <c r="P66" i="1"/>
  <c r="Q66" i="1" s="1"/>
  <c r="I70" i="1"/>
  <c r="P103" i="1"/>
  <c r="Q103" i="1" s="1"/>
  <c r="I17" i="1"/>
  <c r="Q17" i="1" s="1"/>
  <c r="I21" i="1"/>
  <c r="Q21" i="1" s="1"/>
  <c r="I25" i="1"/>
  <c r="Q25" i="1" s="1"/>
  <c r="P26" i="1"/>
  <c r="I29" i="1"/>
  <c r="Q29" i="1" s="1"/>
  <c r="P30" i="1"/>
  <c r="Q30" i="1" s="1"/>
  <c r="I33" i="1"/>
  <c r="Q33" i="1" s="1"/>
  <c r="P34" i="1"/>
  <c r="Q34" i="1" s="1"/>
  <c r="I37" i="1"/>
  <c r="Q37" i="1" s="1"/>
  <c r="P38" i="1"/>
  <c r="Q38" i="1" s="1"/>
  <c r="I41" i="1"/>
  <c r="Q41" i="1" s="1"/>
  <c r="P42" i="1"/>
  <c r="Q42" i="1" s="1"/>
  <c r="I45" i="1"/>
  <c r="Q45" i="1" s="1"/>
  <c r="P46" i="1"/>
  <c r="Q46" i="1" s="1"/>
  <c r="I49" i="1"/>
  <c r="Q49" i="1" s="1"/>
  <c r="P50" i="1"/>
  <c r="I53" i="1"/>
  <c r="Q53" i="1" s="1"/>
  <c r="P54" i="1"/>
  <c r="Q54" i="1" s="1"/>
  <c r="I58" i="1"/>
  <c r="Q58" i="1" s="1"/>
  <c r="I61" i="1"/>
  <c r="Q61" i="1" s="1"/>
  <c r="P64" i="1"/>
  <c r="Q64" i="1" s="1"/>
  <c r="P69" i="1"/>
  <c r="Q69" i="1" s="1"/>
  <c r="P70" i="1"/>
  <c r="P91" i="1"/>
  <c r="P94" i="1"/>
  <c r="Q94" i="1" s="1"/>
  <c r="P107" i="1"/>
  <c r="Q107" i="1" s="1"/>
  <c r="Q117" i="1"/>
  <c r="E174" i="1"/>
  <c r="M174" i="1"/>
  <c r="I95" i="1"/>
  <c r="Q95" i="1" s="1"/>
  <c r="P96" i="1"/>
  <c r="Q96" i="1" s="1"/>
  <c r="I73" i="1"/>
  <c r="Q73" i="1" s="1"/>
  <c r="P74" i="1"/>
  <c r="Q74" i="1" s="1"/>
  <c r="I77" i="1"/>
  <c r="Q77" i="1" s="1"/>
  <c r="P78" i="1"/>
  <c r="Q78" i="1" s="1"/>
  <c r="I81" i="1"/>
  <c r="Q81" i="1" s="1"/>
  <c r="P82" i="1"/>
  <c r="Q82" i="1" s="1"/>
  <c r="I85" i="1"/>
  <c r="Q85" i="1" s="1"/>
  <c r="P86" i="1"/>
  <c r="Q86" i="1" s="1"/>
  <c r="I89" i="1"/>
  <c r="Q89" i="1" s="1"/>
  <c r="I97" i="1"/>
  <c r="Q97" i="1" s="1"/>
  <c r="Q156" i="1"/>
  <c r="Q182" i="1"/>
  <c r="Q183" i="1" s="1"/>
  <c r="K183" i="1"/>
  <c r="I133" i="1"/>
  <c r="Q164" i="1"/>
  <c r="I136" i="1"/>
  <c r="I138" i="1"/>
  <c r="I140" i="1"/>
  <c r="Q140" i="1" s="1"/>
  <c r="I142" i="1"/>
  <c r="I144" i="1"/>
  <c r="I146" i="1"/>
  <c r="I148" i="1"/>
  <c r="Q148" i="1" s="1"/>
  <c r="I150" i="1"/>
  <c r="Q153" i="1"/>
  <c r="I158" i="1"/>
  <c r="I161" i="1"/>
  <c r="Q161" i="1" s="1"/>
  <c r="P162" i="1"/>
  <c r="I167" i="1"/>
  <c r="Q167" i="1" s="1"/>
  <c r="I112" i="1"/>
  <c r="I114" i="1"/>
  <c r="I116" i="1"/>
  <c r="I118" i="1"/>
  <c r="I120" i="1"/>
  <c r="I122" i="1"/>
  <c r="I124" i="1"/>
  <c r="I126" i="1"/>
  <c r="I128" i="1"/>
  <c r="I130" i="1"/>
  <c r="I132" i="1"/>
  <c r="I134" i="1"/>
  <c r="I135" i="1"/>
  <c r="Q135" i="1" s="1"/>
  <c r="I137" i="1"/>
  <c r="Q137" i="1" s="1"/>
  <c r="I139" i="1"/>
  <c r="I141" i="1"/>
  <c r="I143" i="1"/>
  <c r="Q143" i="1" s="1"/>
  <c r="I145" i="1"/>
  <c r="Q145" i="1" s="1"/>
  <c r="I147" i="1"/>
  <c r="I149" i="1"/>
  <c r="I151" i="1"/>
  <c r="Q151" i="1" s="1"/>
  <c r="P152" i="1"/>
  <c r="Q152" i="1" s="1"/>
  <c r="I159" i="1"/>
  <c r="Q159" i="1" s="1"/>
  <c r="P160" i="1"/>
  <c r="Q160" i="1" s="1"/>
  <c r="Q165" i="1"/>
  <c r="P168" i="1"/>
  <c r="Q168" i="1" s="1"/>
  <c r="I173" i="1"/>
  <c r="Q173" i="1" s="1"/>
  <c r="J182" i="1"/>
  <c r="I101" i="1"/>
  <c r="Q101" i="1" s="1"/>
  <c r="P102" i="1"/>
  <c r="Q102" i="1" s="1"/>
  <c r="I105" i="1"/>
  <c r="Q105" i="1" s="1"/>
  <c r="P106" i="1"/>
  <c r="Q106" i="1" s="1"/>
  <c r="I109" i="1"/>
  <c r="Q109" i="1" s="1"/>
  <c r="P110" i="1"/>
  <c r="Q110" i="1" s="1"/>
  <c r="P111" i="1"/>
  <c r="Q111" i="1" s="1"/>
  <c r="P112" i="1"/>
  <c r="P113" i="1"/>
  <c r="Q113" i="1" s="1"/>
  <c r="P114" i="1"/>
  <c r="P115" i="1"/>
  <c r="P116" i="1"/>
  <c r="P117" i="1"/>
  <c r="P118" i="1"/>
  <c r="P119" i="1"/>
  <c r="Q119" i="1" s="1"/>
  <c r="P120" i="1"/>
  <c r="P121" i="1"/>
  <c r="Q121" i="1" s="1"/>
  <c r="P122" i="1"/>
  <c r="P123" i="1"/>
  <c r="Q123" i="1" s="1"/>
  <c r="P124" i="1"/>
  <c r="P125" i="1"/>
  <c r="Q125" i="1" s="1"/>
  <c r="P126" i="1"/>
  <c r="P127" i="1"/>
  <c r="Q127" i="1" s="1"/>
  <c r="P128" i="1"/>
  <c r="P129" i="1"/>
  <c r="Q129" i="1" s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I154" i="1"/>
  <c r="Q154" i="1" s="1"/>
  <c r="I157" i="1"/>
  <c r="Q157" i="1" s="1"/>
  <c r="P158" i="1"/>
  <c r="I162" i="1"/>
  <c r="Q162" i="1" s="1"/>
  <c r="I163" i="1"/>
  <c r="Q163" i="1" s="1"/>
  <c r="P166" i="1"/>
  <c r="Q166" i="1" s="1"/>
  <c r="I171" i="1"/>
  <c r="Q171" i="1" s="1"/>
  <c r="J181" i="1"/>
  <c r="Q114" i="1" l="1"/>
  <c r="I174" i="1"/>
  <c r="Q5" i="1"/>
  <c r="Q128" i="1"/>
  <c r="Q120" i="1"/>
  <c r="Q112" i="1"/>
  <c r="Q158" i="1"/>
  <c r="Q146" i="1"/>
  <c r="Q138" i="1"/>
  <c r="J183" i="1"/>
  <c r="R181" i="1"/>
  <c r="R183" i="1" s="1"/>
  <c r="Q122" i="1"/>
  <c r="P174" i="1"/>
  <c r="R182" i="1"/>
  <c r="Q149" i="1"/>
  <c r="Q141" i="1"/>
  <c r="Q134" i="1"/>
  <c r="Q126" i="1"/>
  <c r="Q118" i="1"/>
  <c r="Q144" i="1"/>
  <c r="Q136" i="1"/>
  <c r="Q133" i="1"/>
  <c r="Q130" i="1"/>
  <c r="Q147" i="1"/>
  <c r="Q139" i="1"/>
  <c r="Q132" i="1"/>
  <c r="Q124" i="1"/>
  <c r="Q116" i="1"/>
  <c r="Q150" i="1"/>
  <c r="Q142" i="1"/>
  <c r="Q70" i="1"/>
  <c r="Q174" i="1" l="1"/>
</calcChain>
</file>

<file path=xl/sharedStrings.xml><?xml version="1.0" encoding="utf-8"?>
<sst xmlns="http://schemas.openxmlformats.org/spreadsheetml/2006/main" count="221" uniqueCount="203">
  <si>
    <t>FOLHA DE PAGAMENTO - JANEIRO/2022</t>
  </si>
  <si>
    <t>Nome</t>
  </si>
  <si>
    <t>Salário</t>
  </si>
  <si>
    <t>Férias</t>
  </si>
  <si>
    <t>13º Salário</t>
  </si>
  <si>
    <t>Auxílio Previdenciário</t>
  </si>
  <si>
    <t>Auxílio Creche e Filhos Excepcionais</t>
  </si>
  <si>
    <t>Variáveis</t>
  </si>
  <si>
    <t>Gratificação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</si>
  <si>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</si>
  <si>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</si>
  <si>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</si>
  <si>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</si>
  <si>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</si>
  <si>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</si>
  <si>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</si>
  <si>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</si>
  <si>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</si>
  <si>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</si>
  <si>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Adail Jose de Paula Barbosa de Oliveira Veloso</t>
  </si>
  <si>
    <t>Adriana Palheta Cardoso</t>
  </si>
  <si>
    <t>Adriano Batista Barboza</t>
  </si>
  <si>
    <t>Adriano do Nascimento Araujo</t>
  </si>
  <si>
    <t>Alexandre Piero</t>
  </si>
  <si>
    <t>Alexandre Suguiyama Rovai</t>
  </si>
  <si>
    <t>Alfredo Zaia Nogueira Ramos</t>
  </si>
  <si>
    <t>Aline Cristina da Silva Pereira</t>
  </si>
  <si>
    <t>Aline Tavares Alves de Oliveira</t>
  </si>
  <si>
    <t>Alzira Neli dos Santos Mosca</t>
  </si>
  <si>
    <t>Amanda Alves Calazans dos Santos</t>
  </si>
  <si>
    <t>Amanda Precendo Figueira</t>
  </si>
  <si>
    <t>Amanda Santos Medeiros</t>
  </si>
  <si>
    <t>Ana Claudia Alves Monteiro</t>
  </si>
  <si>
    <t>Ana Claudia Galeazzo</t>
  </si>
  <si>
    <t>Ana Luisa Miranda</t>
  </si>
  <si>
    <t>André Ferreira de Magalhães</t>
  </si>
  <si>
    <t>Andre Xavier Juc</t>
  </si>
  <si>
    <t>Andrine Souza de Jesus</t>
  </si>
  <si>
    <t>Barbara Lemos Guelfi</t>
  </si>
  <si>
    <t>Beatriz Celestino de Brito</t>
  </si>
  <si>
    <t>Brandon Rodrigues Silva Gonzalez</t>
  </si>
  <si>
    <t>Bruna Fernanda Pavan Soares</t>
  </si>
  <si>
    <t>Bruno Alvares de Siqueira</t>
  </si>
  <si>
    <t>Caio Humberto Barella</t>
  </si>
  <si>
    <t>Camila Carroci Martins</t>
  </si>
  <si>
    <t>Camila Gonçalves Teixeira</t>
  </si>
  <si>
    <t>Camila Souza Pereira</t>
  </si>
  <si>
    <t>Carlos Eduardo de Lima</t>
  </si>
  <si>
    <t>Carlos Roberto de Moraes</t>
  </si>
  <si>
    <t>Carolina Capsy Boga Ferreira</t>
  </si>
  <si>
    <t>Carolina de Moraes Lyra Schneider</t>
  </si>
  <si>
    <t>Cecilia Carrapatoso da Costa</t>
  </si>
  <si>
    <t>Cinthia Ongaro Monteiro de Barros</t>
  </si>
  <si>
    <t>Clarisse Coutinho Beck e Silva</t>
  </si>
  <si>
    <t>Claudia Maria Junqueira Lopes</t>
  </si>
  <si>
    <t>Claudio Roberto Giudilli</t>
  </si>
  <si>
    <t>Cristiane Borges de Araujo Mangabeira</t>
  </si>
  <si>
    <t>Afastada desde 12/04/2021</t>
  </si>
  <si>
    <t>Daiane Fernandes do Vale</t>
  </si>
  <si>
    <t>Daniel Costa Garcia</t>
  </si>
  <si>
    <t>Danielle Ruas Mamnerick</t>
  </si>
  <si>
    <t>Afastada desde 06/08/2021</t>
  </si>
  <si>
    <t>Danilo Rocha Serafim</t>
  </si>
  <si>
    <t>Deborah Cristina Bonacci</t>
  </si>
  <si>
    <t>Diego Lorenzo Palopito</t>
  </si>
  <si>
    <t>Edelcio Pazini de Oliveira</t>
  </si>
  <si>
    <t>Afastado desde 21/03/2018</t>
  </si>
  <si>
    <t>Eduardo da Silva Pinto</t>
  </si>
  <si>
    <t>Eduardo Gois Santos</t>
  </si>
  <si>
    <t>Eduardo Pimentel Pizarro</t>
  </si>
  <si>
    <t>Eduardo Teixeira Apolinario</t>
  </si>
  <si>
    <t>Ellen Monte Bussi</t>
  </si>
  <si>
    <t>Epaminondas Alves Pereira Neto</t>
  </si>
  <si>
    <t>Erica Bortolote da Silva</t>
  </si>
  <si>
    <t>Erica Mayumi Matsumoto</t>
  </si>
  <si>
    <t>Erica Moreira da Silva</t>
  </si>
  <si>
    <t>Ernani da Silva Bianchi</t>
  </si>
  <si>
    <t>Everton Palmeira de Souza</t>
  </si>
  <si>
    <t>Ewerton Lacerda Costa</t>
  </si>
  <si>
    <t>Fabiana Romano do Nascimento</t>
  </si>
  <si>
    <t>Fabio Augusto Ferreira Silva</t>
  </si>
  <si>
    <t>Fabricio de Francisco Linardi</t>
  </si>
  <si>
    <t>Fernanda Correa da Silva Costa</t>
  </si>
  <si>
    <t>Fernanda Faria Meneghello</t>
  </si>
  <si>
    <t>Fernanda Gonçalves dos Santos</t>
  </si>
  <si>
    <t>Fernanda Naccaratto Oliveira Leite</t>
  </si>
  <si>
    <t>Fernanda Pereira dos Santos</t>
  </si>
  <si>
    <t>Francine Derschner</t>
  </si>
  <si>
    <t>Franco Cardoso Andrade</t>
  </si>
  <si>
    <t>Gabriel Inácio dos Santos</t>
  </si>
  <si>
    <t>Gabriela Martins Raimundo</t>
  </si>
  <si>
    <t>Gisele Gomes de Vitto</t>
  </si>
  <si>
    <t>Guilherme Ribeiro Serra</t>
  </si>
  <si>
    <t>Afastado desde 01/01/2022</t>
  </si>
  <si>
    <t>Guilherme Silva Brito</t>
  </si>
  <si>
    <t>Gustavo Marcondes Massimino</t>
  </si>
  <si>
    <t>Igor Casal da Conceição</t>
  </si>
  <si>
    <t>Janaina Baptista</t>
  </si>
  <si>
    <t>Jhony Matos dos Santos</t>
  </si>
  <si>
    <t>Joana Fernandes Elito</t>
  </si>
  <si>
    <t>João Paulo de Sousa Lopes</t>
  </si>
  <si>
    <t>Joir Monteiro Neves</t>
  </si>
  <si>
    <t>Jorge Salomão Siufi Bitar</t>
  </si>
  <si>
    <t>Jornes Couto Feitoza Junior</t>
  </si>
  <si>
    <t>Josiane Mendes Rodrigues</t>
  </si>
  <si>
    <t>Joyce Araújo Farias</t>
  </si>
  <si>
    <t>Joyce de Almeida Rosa Orlando</t>
  </si>
  <si>
    <t>Júlia Alves Ribeiro</t>
  </si>
  <si>
    <t>Julia Avila Harduin</t>
  </si>
  <si>
    <t>Julian Moya Gomez</t>
  </si>
  <si>
    <t>Juliana Chaim</t>
  </si>
  <si>
    <t>Karen Martinelli Gusman Ferraz</t>
  </si>
  <si>
    <t>Karina Vieira Lopes</t>
  </si>
  <si>
    <t>Karla Garcia Biernath</t>
  </si>
  <si>
    <t>Karla Regina de Almeida Costa</t>
  </si>
  <si>
    <t>Kleber Caetano</t>
  </si>
  <si>
    <t>Laís Uchôa Rabelo Mendes</t>
  </si>
  <si>
    <t>Letícia Macedo da Silva</t>
  </si>
  <si>
    <t>Litsuko Yoshida</t>
  </si>
  <si>
    <t>Livia Aparecida Rosa Oliveira</t>
  </si>
  <si>
    <t>Luan Kendji Yamauie</t>
  </si>
  <si>
    <t>Lucas Ribeiro de Deus</t>
  </si>
  <si>
    <t>Lucas Santos Mota</t>
  </si>
  <si>
    <t>Luciana Coutinho Alves</t>
  </si>
  <si>
    <t>Afastada desde 07/12/2021</t>
  </si>
  <si>
    <t>Luciana Higa Masuda</t>
  </si>
  <si>
    <t>Luciana Hildebrand Manão</t>
  </si>
  <si>
    <t>Lucimara Camargos Sena Paiva</t>
  </si>
  <si>
    <t>Luis Alberto dos Santos</t>
  </si>
  <si>
    <t>Luís Henrique Gomes Gonçalves</t>
  </si>
  <si>
    <t>Luiz Eduardo Coelho</t>
  </si>
  <si>
    <t>Afastado desde 21/07/2019</t>
  </si>
  <si>
    <t>Luiz Milton Pires Junior</t>
  </si>
  <si>
    <t>Magnólia Borges dos Santos Cruz</t>
  </si>
  <si>
    <t>Maicira Cristina Martins Cremonin</t>
  </si>
  <si>
    <t>Marcelo Aparecido Gabriel</t>
  </si>
  <si>
    <t>Marcelo Gonzales Gimenes</t>
  </si>
  <si>
    <t>Marcelo Lenk</t>
  </si>
  <si>
    <t>Marcia Santana Carvalho</t>
  </si>
  <si>
    <t>Maria Carolina Scavitti</t>
  </si>
  <si>
    <t>Maria Flavia Marques</t>
  </si>
  <si>
    <t>Maria Leide Arcanjo Lima Silva</t>
  </si>
  <si>
    <t>Mariana Fialho Nascimento</t>
  </si>
  <si>
    <t>Mariana Oliveira Marques</t>
  </si>
  <si>
    <t>Afastada desde 24/08/2021</t>
  </si>
  <si>
    <t>Marina Mello Vasconcellos Okimoto</t>
  </si>
  <si>
    <t>Maristela da Silva Janjulio</t>
  </si>
  <si>
    <t>Marta Maria Lagreca de Sales</t>
  </si>
  <si>
    <t>Matheus de Souza Gonçalves</t>
  </si>
  <si>
    <t>Mayra Yumi Hayashida</t>
  </si>
  <si>
    <t>Monica Tomaz de Jesus</t>
  </si>
  <si>
    <t>Natália Jordão</t>
  </si>
  <si>
    <t>Nathally Faria Rezende</t>
  </si>
  <si>
    <t>Pablo Martins da Silva Basile</t>
  </si>
  <si>
    <t>Paula Burgarelli Corrente</t>
  </si>
  <si>
    <t>Paulo Burigo Marcondes Godoy</t>
  </si>
  <si>
    <t>Paulo Roberto Siqueira</t>
  </si>
  <si>
    <t>Priscila Moreira de Souza</t>
  </si>
  <si>
    <t>Priscila Vaz da Silva</t>
  </si>
  <si>
    <t>Rafael Fernandes de Azevedo</t>
  </si>
  <si>
    <t>Rafael Ganzella Machado Pedrosa</t>
  </si>
  <si>
    <t>Rafael Mielnik</t>
  </si>
  <si>
    <t>Rafael Paulo Ambrosio</t>
  </si>
  <si>
    <t>Rangel Luiz dos Santos</t>
  </si>
  <si>
    <t>Raquel de Jesus Macedo</t>
  </si>
  <si>
    <t>Renan Cleber da Silva Nunes</t>
  </si>
  <si>
    <t>Renata Aparecida Pitana Braga Vasquez</t>
  </si>
  <si>
    <t>Renata da Rocha Gonçalves</t>
  </si>
  <si>
    <t>Renata Dias Pescuma Silva</t>
  </si>
  <si>
    <t>Ricardo Martins Sartori</t>
  </si>
  <si>
    <t>Robson Barroso Soares</t>
  </si>
  <si>
    <t>Robson Carvalho de Oliveira</t>
  </si>
  <si>
    <t>Rodrigo Delfino Carvalho</t>
  </si>
  <si>
    <t>Rogerio Lopes dos Santos</t>
  </si>
  <si>
    <t>Romario Wong</t>
  </si>
  <si>
    <t>Ronaldo Rodrigues</t>
  </si>
  <si>
    <t>Sandra dos Santos Freeman da Silva</t>
  </si>
  <si>
    <t>Sandra Regina de Oliveira</t>
  </si>
  <si>
    <t>Sandro Cassio da Silva</t>
  </si>
  <si>
    <t>Sany Kelly Batista Cruz</t>
  </si>
  <si>
    <t>Selma Janete Coelho</t>
  </si>
  <si>
    <t>Simone Ikeda Assanuma</t>
  </si>
  <si>
    <t>Soraide Pereira Santana</t>
  </si>
  <si>
    <t>Stefania Braga dos Santos</t>
  </si>
  <si>
    <t>Susana de Souza Santos</t>
  </si>
  <si>
    <t>Tálita Medina de Oliveira</t>
  </si>
  <si>
    <t>Teresa Cristina Gonçalez Lopez</t>
  </si>
  <si>
    <t>Thiago Pereira Machado</t>
  </si>
  <si>
    <t>Vanessa Barbosa Enju</t>
  </si>
  <si>
    <t>Vanessa da Silva Brenner Slongo</t>
  </si>
  <si>
    <t>Velta Maria Krauklis de Oliveira</t>
  </si>
  <si>
    <t>Victor Fernandes</t>
  </si>
  <si>
    <t>Victor Hugo Pereira da Silva Saldanha de Medeiros</t>
  </si>
  <si>
    <t>Victoria Cristina Pedroneiro Machado</t>
  </si>
  <si>
    <t>Yure Nascimento de Souza Alves</t>
  </si>
  <si>
    <t>Total</t>
  </si>
  <si>
    <t>Rescisões</t>
  </si>
  <si>
    <t>Auxílio Creche</t>
  </si>
  <si>
    <t>Rescisão Negativa</t>
  </si>
  <si>
    <t>Debora Ferreira Costa</t>
  </si>
  <si>
    <t>Desligada em 07/01/2022</t>
  </si>
  <si>
    <t>Guilherme Reis Fonseca</t>
  </si>
  <si>
    <t>Desligado em 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</si>
</sst>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43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0" xfId="0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6" fillId="0" borderId="7" xfId="0" applyFont="1" applyBorder="1" applyAlignment="1">
      <alignment vertical="center"/>
    </xf>
    <xf numFmtId="44" fontId="6" fillId="0" borderId="9" xfId="0" applyNumberFormat="1" applyFont="1" applyBorder="1" applyAlignment="1">
      <alignment vertical="center"/>
    </xf>
    <xf numFmtId="0" fontId="1" fillId="0" borderId="9" xfId="3" applyFont="1" applyBorder="1" applyAlignment="1"/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1" fillId="0" borderId="11" xfId="0" applyNumberFormat="1" applyFont="1" applyBorder="1" applyAlignment="1">
      <alignment vertical="center"/>
    </xf>
    <xf numFmtId="0" fontId="1" fillId="0" borderId="11" xfId="3" applyFont="1" applyBorder="1" applyAlignment="1"/>
    <xf numFmtId="0" fontId="1" fillId="0" borderId="10" xfId="0" applyFon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647700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1-2022"/>
    </sheetNames>
    <sheetDataSet>
      <sheetData sheetId="0">
        <row r="6">
          <cell r="B6" t="str">
            <v>Luciana Higa Masuda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828.38</v>
          </cell>
          <cell r="J6">
            <v>2700.71</v>
          </cell>
          <cell r="K6">
            <v>0</v>
          </cell>
          <cell r="L6">
            <v>0</v>
          </cell>
          <cell r="M6">
            <v>345.33</v>
          </cell>
          <cell r="N6">
            <v>4.13</v>
          </cell>
          <cell r="O6">
            <v>9.09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1104.8368</v>
          </cell>
          <cell r="Z6">
            <v>2969.2489</v>
          </cell>
          <cell r="AA6">
            <v>138.1046</v>
          </cell>
          <cell r="AB6">
            <v>413.36</v>
          </cell>
          <cell r="AC6">
            <v>909.26</v>
          </cell>
          <cell r="AD6">
            <v>0</v>
          </cell>
          <cell r="AE6">
            <v>2302.1999999999998</v>
          </cell>
          <cell r="AF6">
            <v>13810.46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828.38</v>
          </cell>
          <cell r="AS6">
            <v>2700.71</v>
          </cell>
          <cell r="AT6">
            <v>0</v>
          </cell>
          <cell r="AU6">
            <v>9.09</v>
          </cell>
          <cell r="AV6">
            <v>4.13</v>
          </cell>
          <cell r="AW6">
            <v>345.33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43233.210299999992</v>
          </cell>
        </row>
        <row r="7">
          <cell r="B7" t="str">
            <v>Danielle Ruas Mamnerick</v>
          </cell>
          <cell r="C7">
            <v>0</v>
          </cell>
          <cell r="D7">
            <v>0</v>
          </cell>
          <cell r="E7">
            <v>13872.13</v>
          </cell>
          <cell r="F7">
            <v>0</v>
          </cell>
          <cell r="G7">
            <v>0</v>
          </cell>
          <cell r="H7">
            <v>474.71</v>
          </cell>
          <cell r="I7">
            <v>828.38</v>
          </cell>
          <cell r="J7">
            <v>2613.4</v>
          </cell>
          <cell r="K7">
            <v>0</v>
          </cell>
          <cell r="L7">
            <v>0</v>
          </cell>
          <cell r="M7">
            <v>1035.99</v>
          </cell>
          <cell r="N7">
            <v>4.13</v>
          </cell>
          <cell r="O7">
            <v>0</v>
          </cell>
          <cell r="P7">
            <v>51.23</v>
          </cell>
          <cell r="Q7">
            <v>41.2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1109.7703999999999</v>
          </cell>
          <cell r="Z7">
            <v>2982.5079999999998</v>
          </cell>
          <cell r="AA7">
            <v>138.72129999999999</v>
          </cell>
          <cell r="AB7">
            <v>413.36</v>
          </cell>
          <cell r="AC7">
            <v>0</v>
          </cell>
          <cell r="AD7">
            <v>0</v>
          </cell>
          <cell r="AE7">
            <v>4604.3999999999996</v>
          </cell>
          <cell r="AF7">
            <v>0</v>
          </cell>
          <cell r="AG7">
            <v>0</v>
          </cell>
          <cell r="AH7">
            <v>13872.13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474.71</v>
          </cell>
          <cell r="AQ7">
            <v>0</v>
          </cell>
          <cell r="AR7">
            <v>828.38</v>
          </cell>
          <cell r="AS7">
            <v>2613.4</v>
          </cell>
          <cell r="AT7">
            <v>0</v>
          </cell>
          <cell r="AU7">
            <v>0</v>
          </cell>
          <cell r="AV7">
            <v>4.13</v>
          </cell>
          <cell r="AW7">
            <v>1035.99</v>
          </cell>
          <cell r="AX7">
            <v>51.23</v>
          </cell>
          <cell r="AY7">
            <v>41.2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47091.099699999999</v>
          </cell>
        </row>
        <row r="8">
          <cell r="B8" t="str">
            <v>Aline Cristina da Silva Pereira</v>
          </cell>
          <cell r="C8">
            <v>13810.46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828.38</v>
          </cell>
          <cell r="J8">
            <v>2700.71</v>
          </cell>
          <cell r="K8">
            <v>0</v>
          </cell>
          <cell r="L8">
            <v>0</v>
          </cell>
          <cell r="M8">
            <v>0</v>
          </cell>
          <cell r="N8">
            <v>4.13</v>
          </cell>
          <cell r="O8">
            <v>9.92</v>
          </cell>
          <cell r="P8">
            <v>12</v>
          </cell>
          <cell r="Q8">
            <v>12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4831.6099999999997</v>
          </cell>
          <cell r="W8">
            <v>0</v>
          </cell>
          <cell r="X8">
            <v>0</v>
          </cell>
          <cell r="Y8">
            <v>1104.8368</v>
          </cell>
          <cell r="Z8">
            <v>2969.2489</v>
          </cell>
          <cell r="AA8">
            <v>138.1046</v>
          </cell>
          <cell r="AB8">
            <v>413.36</v>
          </cell>
          <cell r="AC8">
            <v>991.92</v>
          </cell>
          <cell r="AD8">
            <v>0</v>
          </cell>
          <cell r="AE8">
            <v>1618.28</v>
          </cell>
          <cell r="AF8">
            <v>13810.46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828.38</v>
          </cell>
          <cell r="AS8">
            <v>2700.71</v>
          </cell>
          <cell r="AT8">
            <v>0</v>
          </cell>
          <cell r="AU8">
            <v>9.92</v>
          </cell>
          <cell r="AV8">
            <v>4.13</v>
          </cell>
          <cell r="AW8">
            <v>0</v>
          </cell>
          <cell r="AX8">
            <v>12</v>
          </cell>
          <cell r="AY8">
            <v>12</v>
          </cell>
          <cell r="AZ8">
            <v>0</v>
          </cell>
          <cell r="BA8">
            <v>0</v>
          </cell>
          <cell r="BB8">
            <v>0</v>
          </cell>
          <cell r="BC8">
            <v>4831.6099999999997</v>
          </cell>
          <cell r="BD8">
            <v>51654.170300000005</v>
          </cell>
        </row>
        <row r="9">
          <cell r="B9" t="str">
            <v>Sandro Cassio da Silva</v>
          </cell>
          <cell r="C9">
            <v>4678.3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491.13</v>
          </cell>
          <cell r="J9">
            <v>305.98</v>
          </cell>
          <cell r="K9">
            <v>0</v>
          </cell>
          <cell r="L9">
            <v>0</v>
          </cell>
          <cell r="M9">
            <v>0</v>
          </cell>
          <cell r="N9">
            <v>4.13</v>
          </cell>
          <cell r="O9">
            <v>9.09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46.78</v>
          </cell>
          <cell r="X9">
            <v>0</v>
          </cell>
          <cell r="Y9">
            <v>374.26400000000001</v>
          </cell>
          <cell r="Z9">
            <v>1005.8344999999999</v>
          </cell>
          <cell r="AA9">
            <v>46.783000000000001</v>
          </cell>
          <cell r="AB9">
            <v>413.36</v>
          </cell>
          <cell r="AC9">
            <v>909.26</v>
          </cell>
          <cell r="AD9">
            <v>0</v>
          </cell>
          <cell r="AE9">
            <v>3236.56</v>
          </cell>
          <cell r="AF9">
            <v>4678.3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491.13</v>
          </cell>
          <cell r="AS9">
            <v>305.98</v>
          </cell>
          <cell r="AT9">
            <v>0</v>
          </cell>
          <cell r="AU9">
            <v>9.09</v>
          </cell>
          <cell r="AV9">
            <v>4.13</v>
          </cell>
          <cell r="AW9">
            <v>0</v>
          </cell>
          <cell r="AX9">
            <v>0</v>
          </cell>
          <cell r="AY9">
            <v>0</v>
          </cell>
          <cell r="AZ9">
            <v>46.78</v>
          </cell>
          <cell r="BA9">
            <v>0</v>
          </cell>
          <cell r="BB9">
            <v>0</v>
          </cell>
          <cell r="BC9">
            <v>0</v>
          </cell>
          <cell r="BD9">
            <v>17056.8815</v>
          </cell>
        </row>
        <row r="10">
          <cell r="B10" t="str">
            <v>Carlos Roberto de Moraes</v>
          </cell>
          <cell r="C10">
            <v>11508.72</v>
          </cell>
          <cell r="D10">
            <v>9466.1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828.38</v>
          </cell>
          <cell r="J10">
            <v>2154.4299999999998</v>
          </cell>
          <cell r="K10">
            <v>0</v>
          </cell>
          <cell r="L10">
            <v>0</v>
          </cell>
          <cell r="M10">
            <v>345.33</v>
          </cell>
          <cell r="N10">
            <v>7.65</v>
          </cell>
          <cell r="O10">
            <v>3.51</v>
          </cell>
          <cell r="P10">
            <v>0</v>
          </cell>
          <cell r="Q10">
            <v>0</v>
          </cell>
          <cell r="R10">
            <v>0</v>
          </cell>
          <cell r="S10">
            <v>9112.64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1173.1271999999999</v>
          </cell>
          <cell r="Z10">
            <v>3152.7793999999999</v>
          </cell>
          <cell r="AA10">
            <v>146.64089999999999</v>
          </cell>
          <cell r="AB10">
            <v>764.67</v>
          </cell>
          <cell r="AC10">
            <v>351.28</v>
          </cell>
          <cell r="AD10">
            <v>0</v>
          </cell>
          <cell r="AE10">
            <v>2302.1999999999998</v>
          </cell>
          <cell r="AF10">
            <v>11508.72</v>
          </cell>
          <cell r="AG10">
            <v>9466.1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828.38</v>
          </cell>
          <cell r="AS10">
            <v>2154.4299999999998</v>
          </cell>
          <cell r="AT10">
            <v>0</v>
          </cell>
          <cell r="AU10">
            <v>3.51</v>
          </cell>
          <cell r="AV10">
            <v>7.65</v>
          </cell>
          <cell r="AW10">
            <v>345.33</v>
          </cell>
          <cell r="AX10">
            <v>0</v>
          </cell>
          <cell r="AY10">
            <v>0</v>
          </cell>
          <cell r="AZ10">
            <v>0</v>
          </cell>
          <cell r="BA10">
            <v>9112.64</v>
          </cell>
          <cell r="BB10">
            <v>0</v>
          </cell>
          <cell r="BC10">
            <v>0</v>
          </cell>
          <cell r="BD10">
            <v>74744.217499999999</v>
          </cell>
        </row>
        <row r="11">
          <cell r="B11" t="str">
            <v>Marcelo Gonzales Gimenes</v>
          </cell>
          <cell r="C11">
            <v>3576.65</v>
          </cell>
          <cell r="D11">
            <v>15019.39</v>
          </cell>
          <cell r="E11">
            <v>0</v>
          </cell>
          <cell r="F11">
            <v>0</v>
          </cell>
          <cell r="G11">
            <v>357.67</v>
          </cell>
          <cell r="H11">
            <v>0</v>
          </cell>
          <cell r="I11">
            <v>828.38</v>
          </cell>
          <cell r="J11">
            <v>2004.25</v>
          </cell>
          <cell r="K11">
            <v>0</v>
          </cell>
          <cell r="L11">
            <v>0</v>
          </cell>
          <cell r="M11">
            <v>0</v>
          </cell>
          <cell r="N11">
            <v>5.37</v>
          </cell>
          <cell r="O11">
            <v>1.24</v>
          </cell>
          <cell r="P11">
            <v>0</v>
          </cell>
          <cell r="Q11">
            <v>0</v>
          </cell>
          <cell r="R11">
            <v>0</v>
          </cell>
          <cell r="S11">
            <v>12495.07</v>
          </cell>
          <cell r="T11">
            <v>0</v>
          </cell>
          <cell r="U11">
            <v>0</v>
          </cell>
          <cell r="V11">
            <v>2989.32</v>
          </cell>
          <cell r="W11">
            <v>0</v>
          </cell>
          <cell r="X11">
            <v>0</v>
          </cell>
          <cell r="Y11">
            <v>1143.4016000000001</v>
          </cell>
          <cell r="Z11">
            <v>3072.8917999999999</v>
          </cell>
          <cell r="AA11">
            <v>142.92520000000002</v>
          </cell>
          <cell r="AB11">
            <v>537.35</v>
          </cell>
          <cell r="AC11">
            <v>123.99</v>
          </cell>
          <cell r="AD11">
            <v>0</v>
          </cell>
          <cell r="AE11">
            <v>1151.0999999999999</v>
          </cell>
          <cell r="AF11">
            <v>3576.65</v>
          </cell>
          <cell r="AG11">
            <v>15019.39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357.67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828.38</v>
          </cell>
          <cell r="AS11">
            <v>2004.25</v>
          </cell>
          <cell r="AT11">
            <v>0</v>
          </cell>
          <cell r="AU11">
            <v>1.24</v>
          </cell>
          <cell r="AV11">
            <v>5.37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12495.07</v>
          </cell>
          <cell r="BB11">
            <v>0</v>
          </cell>
          <cell r="BC11">
            <v>2989.32</v>
          </cell>
          <cell r="BD11">
            <v>80726.338600000003</v>
          </cell>
        </row>
        <row r="12">
          <cell r="B12" t="str">
            <v>Sandra Regina de Oliveira</v>
          </cell>
          <cell r="C12">
            <v>6905.23</v>
          </cell>
          <cell r="D12">
            <v>9206.9699999999993</v>
          </cell>
          <cell r="E12">
            <v>0</v>
          </cell>
          <cell r="F12">
            <v>105.15</v>
          </cell>
          <cell r="G12">
            <v>0</v>
          </cell>
          <cell r="H12">
            <v>0</v>
          </cell>
          <cell r="I12">
            <v>828.38</v>
          </cell>
          <cell r="J12">
            <v>2493.25</v>
          </cell>
          <cell r="K12">
            <v>0</v>
          </cell>
          <cell r="L12">
            <v>0</v>
          </cell>
          <cell r="M12">
            <v>0</v>
          </cell>
          <cell r="N12">
            <v>6.41</v>
          </cell>
          <cell r="O12">
            <v>2.27</v>
          </cell>
          <cell r="P12">
            <v>0</v>
          </cell>
          <cell r="Q12">
            <v>0</v>
          </cell>
          <cell r="R12">
            <v>96.6</v>
          </cell>
          <cell r="S12">
            <v>6999.23</v>
          </cell>
          <cell r="T12">
            <v>0</v>
          </cell>
          <cell r="U12">
            <v>0</v>
          </cell>
          <cell r="V12">
            <v>801.98</v>
          </cell>
          <cell r="W12">
            <v>0</v>
          </cell>
          <cell r="X12">
            <v>0</v>
          </cell>
          <cell r="Y12">
            <v>1297.3879999999999</v>
          </cell>
          <cell r="Z12">
            <v>3486.7303000000002</v>
          </cell>
          <cell r="AA12">
            <v>162.17349999999999</v>
          </cell>
          <cell r="AB12">
            <v>640.67999999999995</v>
          </cell>
          <cell r="AC12">
            <v>227.3</v>
          </cell>
          <cell r="AD12">
            <v>96.6</v>
          </cell>
          <cell r="AE12">
            <v>1151.0999999999999</v>
          </cell>
          <cell r="AF12">
            <v>6905.23</v>
          </cell>
          <cell r="AG12">
            <v>9206.9699999999993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105.15</v>
          </cell>
          <cell r="AO12">
            <v>0</v>
          </cell>
          <cell r="AP12">
            <v>0</v>
          </cell>
          <cell r="AQ12">
            <v>0</v>
          </cell>
          <cell r="AR12">
            <v>828.38</v>
          </cell>
          <cell r="AS12">
            <v>2493.25</v>
          </cell>
          <cell r="AT12">
            <v>96.6</v>
          </cell>
          <cell r="AU12">
            <v>2.27</v>
          </cell>
          <cell r="AV12">
            <v>6.41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6999.23</v>
          </cell>
          <cell r="BB12">
            <v>0</v>
          </cell>
          <cell r="BC12">
            <v>801.98</v>
          </cell>
          <cell r="BD12">
            <v>61952.911799999994</v>
          </cell>
        </row>
        <row r="13">
          <cell r="B13" t="str">
            <v>Raquel de Jesus Macedo</v>
          </cell>
          <cell r="C13">
            <v>6077.34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687</v>
          </cell>
          <cell r="J13">
            <v>612.98</v>
          </cell>
          <cell r="K13">
            <v>0</v>
          </cell>
          <cell r="L13">
            <v>0</v>
          </cell>
          <cell r="M13">
            <v>0</v>
          </cell>
          <cell r="N13">
            <v>8.68</v>
          </cell>
          <cell r="O13">
            <v>4.55</v>
          </cell>
          <cell r="P13">
            <v>37.6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486.18720000000002</v>
          </cell>
          <cell r="Z13">
            <v>1306.6280999999999</v>
          </cell>
          <cell r="AA13">
            <v>60.773400000000002</v>
          </cell>
          <cell r="AB13">
            <v>867.99</v>
          </cell>
          <cell r="AC13">
            <v>454.52</v>
          </cell>
          <cell r="AD13">
            <v>0</v>
          </cell>
          <cell r="AE13">
            <v>1618.28</v>
          </cell>
          <cell r="AF13">
            <v>6077.34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687</v>
          </cell>
          <cell r="AS13">
            <v>612.98</v>
          </cell>
          <cell r="AT13">
            <v>0</v>
          </cell>
          <cell r="AU13">
            <v>4.55</v>
          </cell>
          <cell r="AV13">
            <v>8.68</v>
          </cell>
          <cell r="AW13">
            <v>0</v>
          </cell>
          <cell r="AX13">
            <v>37.6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19650.6787</v>
          </cell>
        </row>
        <row r="14">
          <cell r="B14" t="str">
            <v>Thiago Pereira Machado</v>
          </cell>
          <cell r="C14">
            <v>1229.3900000000001</v>
          </cell>
          <cell r="D14">
            <v>3036.93</v>
          </cell>
          <cell r="E14">
            <v>0</v>
          </cell>
          <cell r="F14">
            <v>0</v>
          </cell>
          <cell r="G14">
            <v>300</v>
          </cell>
          <cell r="H14">
            <v>0</v>
          </cell>
          <cell r="I14">
            <v>475.46</v>
          </cell>
          <cell r="J14">
            <v>63.83</v>
          </cell>
          <cell r="K14">
            <v>0</v>
          </cell>
          <cell r="L14">
            <v>0</v>
          </cell>
          <cell r="M14">
            <v>0</v>
          </cell>
          <cell r="N14">
            <v>4.13</v>
          </cell>
          <cell r="O14">
            <v>2.89</v>
          </cell>
          <cell r="P14">
            <v>20.6</v>
          </cell>
          <cell r="Q14">
            <v>0</v>
          </cell>
          <cell r="R14">
            <v>0</v>
          </cell>
          <cell r="S14">
            <v>2691.28</v>
          </cell>
          <cell r="T14">
            <v>0</v>
          </cell>
          <cell r="U14">
            <v>0</v>
          </cell>
          <cell r="V14">
            <v>1020.15</v>
          </cell>
          <cell r="W14">
            <v>0</v>
          </cell>
          <cell r="X14">
            <v>0</v>
          </cell>
          <cell r="Y14">
            <v>365.30559999999997</v>
          </cell>
          <cell r="Z14">
            <v>981.75889999999981</v>
          </cell>
          <cell r="AA14">
            <v>45.663199999999996</v>
          </cell>
          <cell r="AB14">
            <v>413.36</v>
          </cell>
          <cell r="AC14">
            <v>289.31</v>
          </cell>
          <cell r="AD14">
            <v>0</v>
          </cell>
          <cell r="AE14">
            <v>1151.0999999999999</v>
          </cell>
          <cell r="AF14">
            <v>1229.3900000000001</v>
          </cell>
          <cell r="AG14">
            <v>3036.93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300</v>
          </cell>
          <cell r="AP14">
            <v>0</v>
          </cell>
          <cell r="AQ14">
            <v>0</v>
          </cell>
          <cell r="AR14">
            <v>475.46</v>
          </cell>
          <cell r="AS14">
            <v>63.83</v>
          </cell>
          <cell r="AT14">
            <v>0</v>
          </cell>
          <cell r="AU14">
            <v>2.89</v>
          </cell>
          <cell r="AV14">
            <v>4.13</v>
          </cell>
          <cell r="AW14">
            <v>0</v>
          </cell>
          <cell r="AX14">
            <v>20.6</v>
          </cell>
          <cell r="AY14">
            <v>0</v>
          </cell>
          <cell r="AZ14">
            <v>0</v>
          </cell>
          <cell r="BA14">
            <v>2691.28</v>
          </cell>
          <cell r="BB14">
            <v>0</v>
          </cell>
          <cell r="BC14">
            <v>1020.15</v>
          </cell>
          <cell r="BD14">
            <v>20935.8177</v>
          </cell>
        </row>
        <row r="15">
          <cell r="B15" t="str">
            <v>Gisele Gomes de Vitto</v>
          </cell>
          <cell r="C15">
            <v>2228.36</v>
          </cell>
          <cell r="D15">
            <v>5424.07</v>
          </cell>
          <cell r="E15">
            <v>0</v>
          </cell>
          <cell r="F15">
            <v>0</v>
          </cell>
          <cell r="G15">
            <v>300</v>
          </cell>
          <cell r="H15">
            <v>0</v>
          </cell>
          <cell r="I15">
            <v>828.38</v>
          </cell>
          <cell r="J15">
            <v>484.83</v>
          </cell>
          <cell r="K15">
            <v>0</v>
          </cell>
          <cell r="L15">
            <v>0</v>
          </cell>
          <cell r="M15">
            <v>0</v>
          </cell>
          <cell r="N15">
            <v>4.13</v>
          </cell>
          <cell r="O15">
            <v>2.89</v>
          </cell>
          <cell r="P15">
            <v>0</v>
          </cell>
          <cell r="Q15">
            <v>51.1</v>
          </cell>
          <cell r="R15">
            <v>0</v>
          </cell>
          <cell r="S15">
            <v>4359.1000000000004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636.19439999999997</v>
          </cell>
          <cell r="Z15">
            <v>1709.7724999999998</v>
          </cell>
          <cell r="AA15">
            <v>79.524299999999997</v>
          </cell>
          <cell r="AB15">
            <v>413.36</v>
          </cell>
          <cell r="AC15">
            <v>289.31</v>
          </cell>
          <cell r="AD15">
            <v>0</v>
          </cell>
          <cell r="AE15">
            <v>2427.42</v>
          </cell>
          <cell r="AF15">
            <v>2228.36</v>
          </cell>
          <cell r="AG15">
            <v>5424.07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300</v>
          </cell>
          <cell r="AP15">
            <v>0</v>
          </cell>
          <cell r="AQ15">
            <v>0</v>
          </cell>
          <cell r="AR15">
            <v>828.38</v>
          </cell>
          <cell r="AS15">
            <v>484.83</v>
          </cell>
          <cell r="AT15">
            <v>0</v>
          </cell>
          <cell r="AU15">
            <v>2.89</v>
          </cell>
          <cell r="AV15">
            <v>4.13</v>
          </cell>
          <cell r="AW15">
            <v>0</v>
          </cell>
          <cell r="AX15">
            <v>0</v>
          </cell>
          <cell r="AY15">
            <v>51.1</v>
          </cell>
          <cell r="AZ15">
            <v>0</v>
          </cell>
          <cell r="BA15">
            <v>4359.1000000000004</v>
          </cell>
          <cell r="BB15">
            <v>0</v>
          </cell>
          <cell r="BC15">
            <v>0</v>
          </cell>
          <cell r="BD15">
            <v>32921.301200000002</v>
          </cell>
        </row>
        <row r="16">
          <cell r="B16" t="str">
            <v>Danilo Rocha Serafim</v>
          </cell>
          <cell r="C16">
            <v>6077.34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949.42</v>
          </cell>
          <cell r="I16">
            <v>658.64</v>
          </cell>
          <cell r="J16">
            <v>460.8</v>
          </cell>
          <cell r="K16">
            <v>202.58</v>
          </cell>
          <cell r="L16">
            <v>0</v>
          </cell>
          <cell r="M16">
            <v>690.66</v>
          </cell>
          <cell r="N16">
            <v>8.89</v>
          </cell>
          <cell r="O16">
            <v>4.75</v>
          </cell>
          <cell r="P16">
            <v>93.85</v>
          </cell>
          <cell r="Q16">
            <v>72.099999999999994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60.77</v>
          </cell>
          <cell r="X16">
            <v>0</v>
          </cell>
          <cell r="Y16">
            <v>469.98080000000004</v>
          </cell>
          <cell r="Z16">
            <v>1263.0734</v>
          </cell>
          <cell r="AA16">
            <v>58.747600000000006</v>
          </cell>
          <cell r="AB16">
            <v>888.66</v>
          </cell>
          <cell r="AC16">
            <v>475.31</v>
          </cell>
          <cell r="AD16">
            <v>0</v>
          </cell>
          <cell r="AE16">
            <v>4604.3999999999996</v>
          </cell>
          <cell r="AF16">
            <v>6077.34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949.42</v>
          </cell>
          <cell r="AQ16">
            <v>0</v>
          </cell>
          <cell r="AR16">
            <v>658.64</v>
          </cell>
          <cell r="AS16">
            <v>460.8</v>
          </cell>
          <cell r="AT16">
            <v>0</v>
          </cell>
          <cell r="AU16">
            <v>4.75</v>
          </cell>
          <cell r="AV16">
            <v>8.89</v>
          </cell>
          <cell r="AW16">
            <v>690.66</v>
          </cell>
          <cell r="AX16">
            <v>93.85</v>
          </cell>
          <cell r="AY16">
            <v>72.099999999999994</v>
          </cell>
          <cell r="AZ16">
            <v>60.77</v>
          </cell>
          <cell r="BA16">
            <v>0</v>
          </cell>
          <cell r="BB16">
            <v>202.58</v>
          </cell>
          <cell r="BC16">
            <v>0</v>
          </cell>
          <cell r="BD16">
            <v>26319.771799999999</v>
          </cell>
        </row>
        <row r="17">
          <cell r="B17" t="str">
            <v>Soraide Pereira Santana</v>
          </cell>
          <cell r="C17">
            <v>2355.04</v>
          </cell>
          <cell r="D17">
            <v>1459.39</v>
          </cell>
          <cell r="E17">
            <v>0</v>
          </cell>
          <cell r="F17">
            <v>0</v>
          </cell>
          <cell r="G17">
            <v>0</v>
          </cell>
          <cell r="H17">
            <v>474.71</v>
          </cell>
          <cell r="I17">
            <v>345.81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4.13</v>
          </cell>
          <cell r="O17">
            <v>5.79</v>
          </cell>
          <cell r="P17">
            <v>0</v>
          </cell>
          <cell r="Q17">
            <v>0</v>
          </cell>
          <cell r="R17">
            <v>0</v>
          </cell>
          <cell r="S17">
            <v>1344.55</v>
          </cell>
          <cell r="T17">
            <v>0</v>
          </cell>
          <cell r="U17">
            <v>0</v>
          </cell>
          <cell r="V17">
            <v>889.71</v>
          </cell>
          <cell r="W17">
            <v>0</v>
          </cell>
          <cell r="X17">
            <v>174.3</v>
          </cell>
          <cell r="Y17">
            <v>291.21039999999999</v>
          </cell>
          <cell r="Z17">
            <v>782.62800000000004</v>
          </cell>
          <cell r="AA17">
            <v>36.401299999999999</v>
          </cell>
          <cell r="AB17">
            <v>413.36</v>
          </cell>
          <cell r="AC17">
            <v>578.62</v>
          </cell>
          <cell r="AD17">
            <v>0</v>
          </cell>
          <cell r="AE17">
            <v>3236.56</v>
          </cell>
          <cell r="AF17">
            <v>2180.7399999999998</v>
          </cell>
          <cell r="AG17">
            <v>1459.39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474.71</v>
          </cell>
          <cell r="AQ17">
            <v>174.3</v>
          </cell>
          <cell r="AR17">
            <v>345.81</v>
          </cell>
          <cell r="AS17">
            <v>0</v>
          </cell>
          <cell r="AT17">
            <v>0</v>
          </cell>
          <cell r="AU17">
            <v>5.79</v>
          </cell>
          <cell r="AV17">
            <v>4.13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1344.55</v>
          </cell>
          <cell r="BB17">
            <v>0</v>
          </cell>
          <cell r="BC17">
            <v>889.71</v>
          </cell>
          <cell r="BD17">
            <v>19097.039700000001</v>
          </cell>
        </row>
        <row r="18">
          <cell r="B18" t="str">
            <v>Maria Carolina Scavitti</v>
          </cell>
          <cell r="C18">
            <v>10468.24</v>
          </cell>
          <cell r="D18">
            <v>0</v>
          </cell>
          <cell r="E18">
            <v>0</v>
          </cell>
          <cell r="F18">
            <v>0</v>
          </cell>
          <cell r="G18">
            <v>1046.82</v>
          </cell>
          <cell r="H18">
            <v>474.71</v>
          </cell>
          <cell r="I18">
            <v>828.38</v>
          </cell>
          <cell r="J18">
            <v>2017.34</v>
          </cell>
          <cell r="K18">
            <v>0</v>
          </cell>
          <cell r="L18">
            <v>0</v>
          </cell>
          <cell r="M18">
            <v>0</v>
          </cell>
          <cell r="N18">
            <v>8.27</v>
          </cell>
          <cell r="O18">
            <v>4.13</v>
          </cell>
          <cell r="P18">
            <v>41.17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921.20479999999998</v>
          </cell>
          <cell r="Z18">
            <v>2475.7379000000001</v>
          </cell>
          <cell r="AA18">
            <v>115.1506</v>
          </cell>
          <cell r="AB18">
            <v>826.66</v>
          </cell>
          <cell r="AC18">
            <v>413.3</v>
          </cell>
          <cell r="AD18">
            <v>0</v>
          </cell>
          <cell r="AE18">
            <v>2427.42</v>
          </cell>
          <cell r="AF18">
            <v>10468.24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1046.82</v>
          </cell>
          <cell r="AM18">
            <v>0</v>
          </cell>
          <cell r="AN18">
            <v>0</v>
          </cell>
          <cell r="AO18">
            <v>0</v>
          </cell>
          <cell r="AP18">
            <v>474.71</v>
          </cell>
          <cell r="AQ18">
            <v>0</v>
          </cell>
          <cell r="AR18">
            <v>828.38</v>
          </cell>
          <cell r="AS18">
            <v>2017.34</v>
          </cell>
          <cell r="AT18">
            <v>0</v>
          </cell>
          <cell r="AU18">
            <v>4.13</v>
          </cell>
          <cell r="AV18">
            <v>8.27</v>
          </cell>
          <cell r="AW18">
            <v>0</v>
          </cell>
          <cell r="AX18">
            <v>41.17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36957.5933</v>
          </cell>
        </row>
        <row r="19">
          <cell r="B19" t="str">
            <v>Fernanda Gonçalves dos Santos</v>
          </cell>
          <cell r="C19">
            <v>2797.99</v>
          </cell>
          <cell r="D19">
            <v>746.45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333.86</v>
          </cell>
          <cell r="J19">
            <v>309.88</v>
          </cell>
          <cell r="K19">
            <v>0</v>
          </cell>
          <cell r="L19">
            <v>0</v>
          </cell>
          <cell r="M19">
            <v>0</v>
          </cell>
          <cell r="N19">
            <v>7.85</v>
          </cell>
          <cell r="O19">
            <v>3.72</v>
          </cell>
          <cell r="P19">
            <v>0</v>
          </cell>
          <cell r="Q19">
            <v>0</v>
          </cell>
          <cell r="R19">
            <v>145.18</v>
          </cell>
          <cell r="S19">
            <v>426.51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283.24239999999998</v>
          </cell>
          <cell r="Z19">
            <v>761.21399999999994</v>
          </cell>
          <cell r="AA19">
            <v>35.405299999999997</v>
          </cell>
          <cell r="AB19">
            <v>785.33</v>
          </cell>
          <cell r="AC19">
            <v>371.97</v>
          </cell>
          <cell r="AD19">
            <v>354.6</v>
          </cell>
          <cell r="AE19">
            <v>1151.0999999999999</v>
          </cell>
          <cell r="AF19">
            <v>2797.99</v>
          </cell>
          <cell r="AG19">
            <v>746.45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333.86</v>
          </cell>
          <cell r="AS19">
            <v>309.88</v>
          </cell>
          <cell r="AT19">
            <v>145.18</v>
          </cell>
          <cell r="AU19">
            <v>3.72</v>
          </cell>
          <cell r="AV19">
            <v>7.85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426.51</v>
          </cell>
          <cell r="BB19">
            <v>0</v>
          </cell>
          <cell r="BC19">
            <v>0</v>
          </cell>
          <cell r="BD19">
            <v>13285.741699999999</v>
          </cell>
        </row>
        <row r="20">
          <cell r="B20" t="str">
            <v>Maicira Cristina Martins Cremonin</v>
          </cell>
          <cell r="C20">
            <v>1117.6300000000001</v>
          </cell>
          <cell r="D20">
            <v>2980.85</v>
          </cell>
          <cell r="E20">
            <v>0</v>
          </cell>
          <cell r="F20">
            <v>0</v>
          </cell>
          <cell r="G20">
            <v>10</v>
          </cell>
          <cell r="H20">
            <v>0</v>
          </cell>
          <cell r="I20">
            <v>411.36</v>
          </cell>
          <cell r="J20">
            <v>60.13</v>
          </cell>
          <cell r="K20">
            <v>0</v>
          </cell>
          <cell r="L20">
            <v>0</v>
          </cell>
          <cell r="M20">
            <v>0</v>
          </cell>
          <cell r="N20">
            <v>4.13</v>
          </cell>
          <cell r="O20">
            <v>2.89</v>
          </cell>
          <cell r="P20">
            <v>0</v>
          </cell>
          <cell r="Q20">
            <v>17</v>
          </cell>
          <cell r="R20">
            <v>57.96</v>
          </cell>
          <cell r="S20">
            <v>2645.63</v>
          </cell>
          <cell r="T20">
            <v>0</v>
          </cell>
          <cell r="U20">
            <v>0</v>
          </cell>
          <cell r="V20">
            <v>0</v>
          </cell>
          <cell r="W20">
            <v>33.53</v>
          </cell>
          <cell r="X20">
            <v>0</v>
          </cell>
          <cell r="Y20">
            <v>328.67839999999995</v>
          </cell>
          <cell r="Z20">
            <v>883.32330000000002</v>
          </cell>
          <cell r="AA20">
            <v>41.084799999999994</v>
          </cell>
          <cell r="AB20">
            <v>413.36</v>
          </cell>
          <cell r="AC20">
            <v>289.31</v>
          </cell>
          <cell r="AD20">
            <v>57.96</v>
          </cell>
          <cell r="AE20">
            <v>1618.28</v>
          </cell>
          <cell r="AF20">
            <v>1117.6300000000001</v>
          </cell>
          <cell r="AG20">
            <v>2980.85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10</v>
          </cell>
          <cell r="AP20">
            <v>0</v>
          </cell>
          <cell r="AQ20">
            <v>0</v>
          </cell>
          <cell r="AR20">
            <v>411.36</v>
          </cell>
          <cell r="AS20">
            <v>60.13</v>
          </cell>
          <cell r="AT20">
            <v>57.96</v>
          </cell>
          <cell r="AU20">
            <v>2.89</v>
          </cell>
          <cell r="AV20">
            <v>4.13</v>
          </cell>
          <cell r="AW20">
            <v>0</v>
          </cell>
          <cell r="AX20">
            <v>0</v>
          </cell>
          <cell r="AY20">
            <v>17</v>
          </cell>
          <cell r="AZ20">
            <v>33.53</v>
          </cell>
          <cell r="BA20">
            <v>2645.63</v>
          </cell>
          <cell r="BB20">
            <v>0</v>
          </cell>
          <cell r="BC20">
            <v>0</v>
          </cell>
          <cell r="BD20">
            <v>18314.216499999999</v>
          </cell>
        </row>
        <row r="21">
          <cell r="B21" t="str">
            <v>Claudio Roberto Giudilli</v>
          </cell>
          <cell r="C21">
            <v>3271.11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301.52999999999997</v>
          </cell>
          <cell r="J21">
            <v>65.7</v>
          </cell>
          <cell r="K21">
            <v>0</v>
          </cell>
          <cell r="L21">
            <v>0</v>
          </cell>
          <cell r="M21">
            <v>0</v>
          </cell>
          <cell r="N21">
            <v>4.13</v>
          </cell>
          <cell r="O21">
            <v>9.09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261.68880000000001</v>
          </cell>
          <cell r="Z21">
            <v>703.28869999999995</v>
          </cell>
          <cell r="AA21">
            <v>32.711100000000002</v>
          </cell>
          <cell r="AB21">
            <v>413.36</v>
          </cell>
          <cell r="AC21">
            <v>909.26</v>
          </cell>
          <cell r="AD21">
            <v>0</v>
          </cell>
          <cell r="AE21">
            <v>1151.0999999999999</v>
          </cell>
          <cell r="AF21">
            <v>3271.11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301.52999999999997</v>
          </cell>
          <cell r="AS21">
            <v>65.7</v>
          </cell>
          <cell r="AT21">
            <v>0</v>
          </cell>
          <cell r="AU21">
            <v>9.09</v>
          </cell>
          <cell r="AV21">
            <v>4.13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10774.528599999998</v>
          </cell>
        </row>
        <row r="22">
          <cell r="B22" t="str">
            <v>Deborah Cristina Bonacci</v>
          </cell>
          <cell r="C22">
            <v>10468.24</v>
          </cell>
          <cell r="D22">
            <v>0</v>
          </cell>
          <cell r="E22">
            <v>0</v>
          </cell>
          <cell r="F22">
            <v>0</v>
          </cell>
          <cell r="G22">
            <v>1046.82</v>
          </cell>
          <cell r="H22">
            <v>474.71</v>
          </cell>
          <cell r="I22">
            <v>828.38</v>
          </cell>
          <cell r="J22">
            <v>2069.48</v>
          </cell>
          <cell r="K22">
            <v>0</v>
          </cell>
          <cell r="L22">
            <v>0</v>
          </cell>
          <cell r="M22">
            <v>230.22</v>
          </cell>
          <cell r="N22">
            <v>8.68</v>
          </cell>
          <cell r="O22">
            <v>4.55</v>
          </cell>
          <cell r="P22">
            <v>0</v>
          </cell>
          <cell r="Q22">
            <v>20.6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921.20479999999998</v>
          </cell>
          <cell r="Z22">
            <v>2475.7379000000001</v>
          </cell>
          <cell r="AA22">
            <v>115.1506</v>
          </cell>
          <cell r="AB22">
            <v>867.99</v>
          </cell>
          <cell r="AC22">
            <v>454.52</v>
          </cell>
          <cell r="AD22">
            <v>0</v>
          </cell>
          <cell r="AE22">
            <v>2302.1999999999998</v>
          </cell>
          <cell r="AF22">
            <v>10468.24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1046.82</v>
          </cell>
          <cell r="AM22">
            <v>0</v>
          </cell>
          <cell r="AN22">
            <v>0</v>
          </cell>
          <cell r="AO22">
            <v>0</v>
          </cell>
          <cell r="AP22">
            <v>474.71</v>
          </cell>
          <cell r="AQ22">
            <v>0</v>
          </cell>
          <cell r="AR22">
            <v>828.38</v>
          </cell>
          <cell r="AS22">
            <v>2069.48</v>
          </cell>
          <cell r="AT22">
            <v>0</v>
          </cell>
          <cell r="AU22">
            <v>4.55</v>
          </cell>
          <cell r="AV22">
            <v>8.68</v>
          </cell>
          <cell r="AW22">
            <v>230.22</v>
          </cell>
          <cell r="AX22">
            <v>0</v>
          </cell>
          <cell r="AY22">
            <v>20.6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37440.1633</v>
          </cell>
        </row>
        <row r="23">
          <cell r="B23" t="str">
            <v>Luciana Coutinho Alves</v>
          </cell>
          <cell r="C23">
            <v>64.87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64.87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413.36</v>
          </cell>
          <cell r="AC23">
            <v>0</v>
          </cell>
          <cell r="AD23">
            <v>0</v>
          </cell>
          <cell r="AE23">
            <v>1151.0999999999999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64.87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64.87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1823.94</v>
          </cell>
        </row>
        <row r="24">
          <cell r="B24" t="str">
            <v>Karla Regina de Almeida Costa</v>
          </cell>
          <cell r="C24">
            <v>10468.24</v>
          </cell>
          <cell r="D24">
            <v>0</v>
          </cell>
          <cell r="E24">
            <v>0</v>
          </cell>
          <cell r="F24">
            <v>0</v>
          </cell>
          <cell r="G24">
            <v>3440.47</v>
          </cell>
          <cell r="H24">
            <v>0</v>
          </cell>
          <cell r="I24">
            <v>828.38</v>
          </cell>
          <cell r="J24">
            <v>2727.73</v>
          </cell>
          <cell r="K24">
            <v>0</v>
          </cell>
          <cell r="L24">
            <v>0</v>
          </cell>
          <cell r="M24">
            <v>0</v>
          </cell>
          <cell r="N24">
            <v>8.68</v>
          </cell>
          <cell r="O24">
            <v>4.55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104.68</v>
          </cell>
          <cell r="X24">
            <v>0</v>
          </cell>
          <cell r="Y24">
            <v>1112.6967999999999</v>
          </cell>
          <cell r="Z24">
            <v>2990.3727000000003</v>
          </cell>
          <cell r="AA24">
            <v>139.08709999999999</v>
          </cell>
          <cell r="AB24">
            <v>867.99</v>
          </cell>
          <cell r="AC24">
            <v>454.52</v>
          </cell>
          <cell r="AD24">
            <v>0</v>
          </cell>
          <cell r="AE24">
            <v>1151.0999999999999</v>
          </cell>
          <cell r="AF24">
            <v>10468.24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3140.47</v>
          </cell>
          <cell r="AN24">
            <v>0</v>
          </cell>
          <cell r="AO24">
            <v>300</v>
          </cell>
          <cell r="AP24">
            <v>0</v>
          </cell>
          <cell r="AQ24">
            <v>0</v>
          </cell>
          <cell r="AR24">
            <v>828.38</v>
          </cell>
          <cell r="AS24">
            <v>2727.73</v>
          </cell>
          <cell r="AT24">
            <v>0</v>
          </cell>
          <cell r="AU24">
            <v>4.55</v>
          </cell>
          <cell r="AV24">
            <v>8.68</v>
          </cell>
          <cell r="AW24">
            <v>0</v>
          </cell>
          <cell r="AX24">
            <v>0</v>
          </cell>
          <cell r="AY24">
            <v>0</v>
          </cell>
          <cell r="AZ24">
            <v>104.68</v>
          </cell>
          <cell r="BA24">
            <v>0</v>
          </cell>
          <cell r="BB24">
            <v>0</v>
          </cell>
          <cell r="BC24">
            <v>0</v>
          </cell>
          <cell r="BD24">
            <v>41881.226600000002</v>
          </cell>
        </row>
        <row r="25">
          <cell r="B25" t="str">
            <v>Karen Martinelli Gusman Ferraz</v>
          </cell>
          <cell r="C25">
            <v>10468.24</v>
          </cell>
          <cell r="D25">
            <v>0</v>
          </cell>
          <cell r="E25">
            <v>0</v>
          </cell>
          <cell r="F25">
            <v>0</v>
          </cell>
          <cell r="G25">
            <v>2093.64</v>
          </cell>
          <cell r="H25">
            <v>0</v>
          </cell>
          <cell r="I25">
            <v>828.38</v>
          </cell>
          <cell r="J25">
            <v>2305.2199999999998</v>
          </cell>
          <cell r="K25">
            <v>0</v>
          </cell>
          <cell r="L25">
            <v>0</v>
          </cell>
          <cell r="M25">
            <v>460.44</v>
          </cell>
          <cell r="N25">
            <v>8.4700000000000006</v>
          </cell>
          <cell r="O25">
            <v>4.34</v>
          </cell>
          <cell r="P25">
            <v>45.8</v>
          </cell>
          <cell r="Q25">
            <v>27.21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1004.9503999999999</v>
          </cell>
          <cell r="Z25">
            <v>2700.8042</v>
          </cell>
          <cell r="AA25">
            <v>125.61879999999999</v>
          </cell>
          <cell r="AB25">
            <v>847.33</v>
          </cell>
          <cell r="AC25">
            <v>434</v>
          </cell>
          <cell r="AD25">
            <v>0</v>
          </cell>
          <cell r="AE25">
            <v>3453.3</v>
          </cell>
          <cell r="AF25">
            <v>10468.24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1046.82</v>
          </cell>
          <cell r="AM25">
            <v>1046.82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828.38</v>
          </cell>
          <cell r="AS25">
            <v>2305.2199999999998</v>
          </cell>
          <cell r="AT25">
            <v>0</v>
          </cell>
          <cell r="AU25">
            <v>4.34</v>
          </cell>
          <cell r="AV25">
            <v>8.4700000000000006</v>
          </cell>
          <cell r="AW25">
            <v>460.44</v>
          </cell>
          <cell r="AX25">
            <v>45.8</v>
          </cell>
          <cell r="AY25">
            <v>27.21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41049.483399999997</v>
          </cell>
        </row>
        <row r="26">
          <cell r="B26" t="str">
            <v>Pablo Martins da Silva Basile</v>
          </cell>
          <cell r="C26">
            <v>3352.89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949.42</v>
          </cell>
          <cell r="I26">
            <v>311.33999999999997</v>
          </cell>
          <cell r="J26">
            <v>72.989999999999995</v>
          </cell>
          <cell r="K26">
            <v>0</v>
          </cell>
          <cell r="L26">
            <v>0</v>
          </cell>
          <cell r="M26">
            <v>0</v>
          </cell>
          <cell r="N26">
            <v>8.68</v>
          </cell>
          <cell r="O26">
            <v>4.55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268.2312</v>
          </cell>
          <cell r="Z26">
            <v>720.87139999999999</v>
          </cell>
          <cell r="AA26">
            <v>33.5289</v>
          </cell>
          <cell r="AB26">
            <v>867.99</v>
          </cell>
          <cell r="AC26">
            <v>454.63</v>
          </cell>
          <cell r="AD26">
            <v>0</v>
          </cell>
          <cell r="AE26">
            <v>2427.42</v>
          </cell>
          <cell r="AF26">
            <v>3352.89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949.42</v>
          </cell>
          <cell r="AQ26">
            <v>0</v>
          </cell>
          <cell r="AR26">
            <v>311.33999999999997</v>
          </cell>
          <cell r="AS26">
            <v>72.989999999999995</v>
          </cell>
          <cell r="AT26">
            <v>0</v>
          </cell>
          <cell r="AU26">
            <v>4.55</v>
          </cell>
          <cell r="AV26">
            <v>8.68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14172.411499999998</v>
          </cell>
        </row>
        <row r="27">
          <cell r="B27" t="str">
            <v>Rangel Luiz dos Santos</v>
          </cell>
          <cell r="C27">
            <v>3352.89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311.33999999999997</v>
          </cell>
          <cell r="J27">
            <v>28.44</v>
          </cell>
          <cell r="K27">
            <v>0</v>
          </cell>
          <cell r="L27">
            <v>0</v>
          </cell>
          <cell r="M27">
            <v>0</v>
          </cell>
          <cell r="N27">
            <v>4.13</v>
          </cell>
          <cell r="O27">
            <v>9.09</v>
          </cell>
          <cell r="P27">
            <v>0</v>
          </cell>
          <cell r="Q27">
            <v>0</v>
          </cell>
          <cell r="R27">
            <v>199.6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268.2312</v>
          </cell>
          <cell r="Z27">
            <v>720.87139999999999</v>
          </cell>
          <cell r="AA27">
            <v>33.5289</v>
          </cell>
          <cell r="AB27">
            <v>413.36</v>
          </cell>
          <cell r="AC27">
            <v>909.26</v>
          </cell>
          <cell r="AD27">
            <v>252</v>
          </cell>
          <cell r="AE27">
            <v>4854.84</v>
          </cell>
          <cell r="AF27">
            <v>3352.89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311.33999999999997</v>
          </cell>
          <cell r="AS27">
            <v>28.44</v>
          </cell>
          <cell r="AT27">
            <v>199.6</v>
          </cell>
          <cell r="AU27">
            <v>9.09</v>
          </cell>
          <cell r="AV27">
            <v>4.13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15263.071499999998</v>
          </cell>
        </row>
        <row r="28">
          <cell r="B28" t="str">
            <v>Claudia Maria Junqueira Lopes</v>
          </cell>
          <cell r="C28">
            <v>3352.89</v>
          </cell>
          <cell r="D28">
            <v>0</v>
          </cell>
          <cell r="E28">
            <v>0</v>
          </cell>
          <cell r="F28">
            <v>0</v>
          </cell>
          <cell r="G28">
            <v>300</v>
          </cell>
          <cell r="H28">
            <v>0</v>
          </cell>
          <cell r="I28">
            <v>347.58</v>
          </cell>
          <cell r="J28">
            <v>141</v>
          </cell>
          <cell r="K28">
            <v>0</v>
          </cell>
          <cell r="L28">
            <v>0</v>
          </cell>
          <cell r="M28">
            <v>0</v>
          </cell>
          <cell r="N28">
            <v>8.68</v>
          </cell>
          <cell r="O28">
            <v>4.55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292.2312</v>
          </cell>
          <cell r="Z28">
            <v>785.37139999999999</v>
          </cell>
          <cell r="AA28">
            <v>36.5289</v>
          </cell>
          <cell r="AB28">
            <v>867.99</v>
          </cell>
          <cell r="AC28">
            <v>454.52</v>
          </cell>
          <cell r="AD28">
            <v>0</v>
          </cell>
          <cell r="AE28">
            <v>1618.28</v>
          </cell>
          <cell r="AF28">
            <v>3352.89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300</v>
          </cell>
          <cell r="AP28">
            <v>0</v>
          </cell>
          <cell r="AQ28">
            <v>0</v>
          </cell>
          <cell r="AR28">
            <v>347.58</v>
          </cell>
          <cell r="AS28">
            <v>141</v>
          </cell>
          <cell r="AT28">
            <v>0</v>
          </cell>
          <cell r="AU28">
            <v>4.55</v>
          </cell>
          <cell r="AV28">
            <v>8.68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12364.321499999998</v>
          </cell>
        </row>
        <row r="29">
          <cell r="B29" t="str">
            <v>Bruna Fernanda Pavan Soares</v>
          </cell>
          <cell r="C29">
            <v>3271.11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301.52999999999997</v>
          </cell>
          <cell r="J29">
            <v>90.64</v>
          </cell>
          <cell r="K29">
            <v>0</v>
          </cell>
          <cell r="L29">
            <v>0</v>
          </cell>
          <cell r="M29">
            <v>0</v>
          </cell>
          <cell r="N29">
            <v>8.27</v>
          </cell>
          <cell r="O29">
            <v>4.13</v>
          </cell>
          <cell r="P29">
            <v>40.26</v>
          </cell>
          <cell r="Q29">
            <v>24.4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261.68880000000001</v>
          </cell>
          <cell r="Z29">
            <v>703.28869999999995</v>
          </cell>
          <cell r="AA29">
            <v>32.711100000000002</v>
          </cell>
          <cell r="AB29">
            <v>826.66</v>
          </cell>
          <cell r="AC29">
            <v>413.3</v>
          </cell>
          <cell r="AD29">
            <v>0</v>
          </cell>
          <cell r="AE29">
            <v>1618.28</v>
          </cell>
          <cell r="AF29">
            <v>3271.11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301.52999999999997</v>
          </cell>
          <cell r="AS29">
            <v>90.64</v>
          </cell>
          <cell r="AT29">
            <v>0</v>
          </cell>
          <cell r="AU29">
            <v>4.13</v>
          </cell>
          <cell r="AV29">
            <v>8.27</v>
          </cell>
          <cell r="AW29">
            <v>0</v>
          </cell>
          <cell r="AX29">
            <v>40.26</v>
          </cell>
          <cell r="AY29">
            <v>24.4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11336.6086</v>
          </cell>
        </row>
        <row r="30">
          <cell r="B30" t="str">
            <v>Luciana Hildebrand Manão</v>
          </cell>
          <cell r="C30">
            <v>10468.24</v>
          </cell>
          <cell r="D30">
            <v>0</v>
          </cell>
          <cell r="E30">
            <v>0</v>
          </cell>
          <cell r="F30">
            <v>0</v>
          </cell>
          <cell r="G30">
            <v>1046.82</v>
          </cell>
          <cell r="H30">
            <v>0</v>
          </cell>
          <cell r="I30">
            <v>828.38</v>
          </cell>
          <cell r="J30">
            <v>2069.48</v>
          </cell>
          <cell r="K30">
            <v>0</v>
          </cell>
          <cell r="L30">
            <v>0</v>
          </cell>
          <cell r="M30">
            <v>0</v>
          </cell>
          <cell r="N30">
            <v>4.13</v>
          </cell>
          <cell r="O30">
            <v>7.85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921.20479999999998</v>
          </cell>
          <cell r="Z30">
            <v>2475.7379000000001</v>
          </cell>
          <cell r="AA30">
            <v>115.1506</v>
          </cell>
          <cell r="AB30">
            <v>413.36</v>
          </cell>
          <cell r="AC30">
            <v>785.27</v>
          </cell>
          <cell r="AD30">
            <v>0</v>
          </cell>
          <cell r="AE30">
            <v>1151.0999999999999</v>
          </cell>
          <cell r="AF30">
            <v>10468.24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1046.82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828.38</v>
          </cell>
          <cell r="AS30">
            <v>2069.48</v>
          </cell>
          <cell r="AT30">
            <v>0</v>
          </cell>
          <cell r="AU30">
            <v>7.85</v>
          </cell>
          <cell r="AV30">
            <v>4.13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34711.623299999999</v>
          </cell>
        </row>
        <row r="31">
          <cell r="B31" t="str">
            <v>Epaminondas Alves Pereira Neto</v>
          </cell>
          <cell r="C31">
            <v>6077.34</v>
          </cell>
          <cell r="D31">
            <v>0</v>
          </cell>
          <cell r="E31">
            <v>0</v>
          </cell>
          <cell r="F31">
            <v>0</v>
          </cell>
          <cell r="G31">
            <v>300</v>
          </cell>
          <cell r="H31">
            <v>0</v>
          </cell>
          <cell r="I31">
            <v>700.64</v>
          </cell>
          <cell r="J31">
            <v>636.02</v>
          </cell>
          <cell r="K31">
            <v>202.58</v>
          </cell>
          <cell r="L31">
            <v>0</v>
          </cell>
          <cell r="M31">
            <v>0</v>
          </cell>
          <cell r="N31">
            <v>8.68</v>
          </cell>
          <cell r="O31">
            <v>4.55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60.77</v>
          </cell>
          <cell r="X31">
            <v>0</v>
          </cell>
          <cell r="Y31">
            <v>493.98080000000004</v>
          </cell>
          <cell r="Z31">
            <v>1327.5734</v>
          </cell>
          <cell r="AA31">
            <v>61.747600000000006</v>
          </cell>
          <cell r="AB31">
            <v>867.99</v>
          </cell>
          <cell r="AC31">
            <v>454.52</v>
          </cell>
          <cell r="AD31">
            <v>0</v>
          </cell>
          <cell r="AE31">
            <v>1151.0999999999999</v>
          </cell>
          <cell r="AF31">
            <v>6077.34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300</v>
          </cell>
          <cell r="AP31">
            <v>0</v>
          </cell>
          <cell r="AQ31">
            <v>0</v>
          </cell>
          <cell r="AR31">
            <v>700.64</v>
          </cell>
          <cell r="AS31">
            <v>636.02</v>
          </cell>
          <cell r="AT31">
            <v>0</v>
          </cell>
          <cell r="AU31">
            <v>4.55</v>
          </cell>
          <cell r="AV31">
            <v>8.68</v>
          </cell>
          <cell r="AW31">
            <v>0</v>
          </cell>
          <cell r="AX31">
            <v>0</v>
          </cell>
          <cell r="AY31">
            <v>0</v>
          </cell>
          <cell r="AZ31">
            <v>60.77</v>
          </cell>
          <cell r="BA31">
            <v>0</v>
          </cell>
          <cell r="BB31">
            <v>202.58</v>
          </cell>
          <cell r="BC31">
            <v>0</v>
          </cell>
          <cell r="BD31">
            <v>20338.071799999998</v>
          </cell>
        </row>
        <row r="32">
          <cell r="B32" t="str">
            <v>Juliana Chaim</v>
          </cell>
          <cell r="C32">
            <v>5064.45</v>
          </cell>
          <cell r="D32">
            <v>7628.44</v>
          </cell>
          <cell r="E32">
            <v>0</v>
          </cell>
          <cell r="F32">
            <v>0</v>
          </cell>
          <cell r="G32">
            <v>3896.09</v>
          </cell>
          <cell r="H32">
            <v>0</v>
          </cell>
          <cell r="I32">
            <v>828.38</v>
          </cell>
          <cell r="J32">
            <v>1393.04</v>
          </cell>
          <cell r="K32">
            <v>0</v>
          </cell>
          <cell r="L32">
            <v>0</v>
          </cell>
          <cell r="M32">
            <v>0</v>
          </cell>
          <cell r="N32">
            <v>7.65</v>
          </cell>
          <cell r="O32">
            <v>3.51</v>
          </cell>
          <cell r="P32">
            <v>15</v>
          </cell>
          <cell r="Q32">
            <v>100.26</v>
          </cell>
          <cell r="R32">
            <v>0</v>
          </cell>
          <cell r="S32">
            <v>7388.92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920.26800000000003</v>
          </cell>
          <cell r="Z32">
            <v>2473.2202999999995</v>
          </cell>
          <cell r="AA32">
            <v>115.0335</v>
          </cell>
          <cell r="AB32">
            <v>764.67</v>
          </cell>
          <cell r="AC32">
            <v>351.28</v>
          </cell>
          <cell r="AD32">
            <v>0</v>
          </cell>
          <cell r="AE32">
            <v>2427.42</v>
          </cell>
          <cell r="AF32">
            <v>5064.45</v>
          </cell>
          <cell r="AG32">
            <v>7628.44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3596.09</v>
          </cell>
          <cell r="AN32">
            <v>0</v>
          </cell>
          <cell r="AO32">
            <v>300</v>
          </cell>
          <cell r="AP32">
            <v>0</v>
          </cell>
          <cell r="AQ32">
            <v>0</v>
          </cell>
          <cell r="AR32">
            <v>828.38</v>
          </cell>
          <cell r="AS32">
            <v>1393.04</v>
          </cell>
          <cell r="AT32">
            <v>0</v>
          </cell>
          <cell r="AU32">
            <v>3.51</v>
          </cell>
          <cell r="AV32">
            <v>7.65</v>
          </cell>
          <cell r="AW32">
            <v>0</v>
          </cell>
          <cell r="AX32">
            <v>15</v>
          </cell>
          <cell r="AY32">
            <v>100.26</v>
          </cell>
          <cell r="AZ32">
            <v>0</v>
          </cell>
          <cell r="BA32">
            <v>7388.92</v>
          </cell>
          <cell r="BB32">
            <v>0</v>
          </cell>
          <cell r="BC32">
            <v>0</v>
          </cell>
          <cell r="BD32">
            <v>59703.371799999994</v>
          </cell>
        </row>
        <row r="33">
          <cell r="B33" t="str">
            <v>Aline Tavares Alves de Oliveira</v>
          </cell>
          <cell r="C33">
            <v>3271.11</v>
          </cell>
          <cell r="D33">
            <v>0</v>
          </cell>
          <cell r="E33">
            <v>0</v>
          </cell>
          <cell r="F33">
            <v>249.49</v>
          </cell>
          <cell r="G33">
            <v>0</v>
          </cell>
          <cell r="H33">
            <v>0</v>
          </cell>
          <cell r="I33">
            <v>331.47</v>
          </cell>
          <cell r="J33">
            <v>123.57</v>
          </cell>
          <cell r="K33">
            <v>0</v>
          </cell>
          <cell r="L33">
            <v>0</v>
          </cell>
          <cell r="M33">
            <v>0</v>
          </cell>
          <cell r="N33">
            <v>4.13</v>
          </cell>
          <cell r="O33">
            <v>9.09</v>
          </cell>
          <cell r="P33">
            <v>101.58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654.66999999999996</v>
          </cell>
          <cell r="W33">
            <v>32.71</v>
          </cell>
          <cell r="X33">
            <v>0</v>
          </cell>
          <cell r="Y33">
            <v>281.64799999999997</v>
          </cell>
          <cell r="Z33">
            <v>756.92899999999997</v>
          </cell>
          <cell r="AA33">
            <v>35.205999999999996</v>
          </cell>
          <cell r="AB33">
            <v>413.36</v>
          </cell>
          <cell r="AC33">
            <v>909.26</v>
          </cell>
          <cell r="AD33">
            <v>0</v>
          </cell>
          <cell r="AE33">
            <v>1151.0999999999999</v>
          </cell>
          <cell r="AF33">
            <v>3271.11</v>
          </cell>
          <cell r="AG33">
            <v>0</v>
          </cell>
          <cell r="AH33">
            <v>0</v>
          </cell>
          <cell r="AI33">
            <v>201.2</v>
          </cell>
          <cell r="AJ33">
            <v>0</v>
          </cell>
          <cell r="AK33">
            <v>48.29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331.47</v>
          </cell>
          <cell r="AS33">
            <v>123.57</v>
          </cell>
          <cell r="AT33">
            <v>0</v>
          </cell>
          <cell r="AU33">
            <v>9.09</v>
          </cell>
          <cell r="AV33">
            <v>4.13</v>
          </cell>
          <cell r="AW33">
            <v>0</v>
          </cell>
          <cell r="AX33">
            <v>101.58</v>
          </cell>
          <cell r="AY33">
            <v>0</v>
          </cell>
          <cell r="AZ33">
            <v>32.71</v>
          </cell>
          <cell r="BA33">
            <v>0</v>
          </cell>
          <cell r="BB33">
            <v>0</v>
          </cell>
          <cell r="BC33">
            <v>654.66999999999996</v>
          </cell>
          <cell r="BD33">
            <v>13103.142999999998</v>
          </cell>
        </row>
        <row r="34">
          <cell r="B34" t="str">
            <v>Renata Dias Pescuma Silva</v>
          </cell>
          <cell r="C34">
            <v>1090.3699999999999</v>
          </cell>
          <cell r="D34">
            <v>3141.27</v>
          </cell>
          <cell r="E34">
            <v>0</v>
          </cell>
          <cell r="F34">
            <v>0</v>
          </cell>
          <cell r="G34">
            <v>300</v>
          </cell>
          <cell r="H34">
            <v>0</v>
          </cell>
          <cell r="I34">
            <v>470.6</v>
          </cell>
          <cell r="J34">
            <v>72.239999999999995</v>
          </cell>
          <cell r="K34">
            <v>0</v>
          </cell>
          <cell r="L34">
            <v>0</v>
          </cell>
          <cell r="M34">
            <v>460.44</v>
          </cell>
          <cell r="N34">
            <v>5.58</v>
          </cell>
          <cell r="O34">
            <v>1.45</v>
          </cell>
          <cell r="P34">
            <v>0</v>
          </cell>
          <cell r="Q34">
            <v>0</v>
          </cell>
          <cell r="R34">
            <v>0</v>
          </cell>
          <cell r="S34">
            <v>2774.69</v>
          </cell>
          <cell r="T34">
            <v>0</v>
          </cell>
          <cell r="U34">
            <v>0</v>
          </cell>
          <cell r="V34">
            <v>0</v>
          </cell>
          <cell r="W34">
            <v>32.71</v>
          </cell>
          <cell r="X34">
            <v>0</v>
          </cell>
          <cell r="Y34">
            <v>362.53119999999996</v>
          </cell>
          <cell r="Z34">
            <v>974.30270000000007</v>
          </cell>
          <cell r="AA34">
            <v>45.316399999999994</v>
          </cell>
          <cell r="AB34">
            <v>558.02</v>
          </cell>
          <cell r="AC34">
            <v>144.66</v>
          </cell>
          <cell r="AD34">
            <v>0</v>
          </cell>
          <cell r="AE34">
            <v>3453.3</v>
          </cell>
          <cell r="AF34">
            <v>1090.3699999999999</v>
          </cell>
          <cell r="AG34">
            <v>3141.27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300</v>
          </cell>
          <cell r="AP34">
            <v>0</v>
          </cell>
          <cell r="AQ34">
            <v>0</v>
          </cell>
          <cell r="AR34">
            <v>470.6</v>
          </cell>
          <cell r="AS34">
            <v>72.239999999999995</v>
          </cell>
          <cell r="AT34">
            <v>0</v>
          </cell>
          <cell r="AU34">
            <v>1.45</v>
          </cell>
          <cell r="AV34">
            <v>5.58</v>
          </cell>
          <cell r="AW34">
            <v>460.44</v>
          </cell>
          <cell r="AX34">
            <v>0</v>
          </cell>
          <cell r="AY34">
            <v>0</v>
          </cell>
          <cell r="AZ34">
            <v>32.71</v>
          </cell>
          <cell r="BA34">
            <v>2774.69</v>
          </cell>
          <cell r="BB34">
            <v>0</v>
          </cell>
          <cell r="BC34">
            <v>0</v>
          </cell>
          <cell r="BD34">
            <v>22236.830300000001</v>
          </cell>
        </row>
        <row r="35">
          <cell r="B35" t="str">
            <v>Cecilia Carrapatoso da Costa</v>
          </cell>
          <cell r="C35">
            <v>10468.24</v>
          </cell>
          <cell r="D35">
            <v>0</v>
          </cell>
          <cell r="E35">
            <v>0</v>
          </cell>
          <cell r="F35">
            <v>0</v>
          </cell>
          <cell r="G35">
            <v>3440.47</v>
          </cell>
          <cell r="H35">
            <v>474.71</v>
          </cell>
          <cell r="I35">
            <v>828.38</v>
          </cell>
          <cell r="J35">
            <v>2675.59</v>
          </cell>
          <cell r="K35">
            <v>0</v>
          </cell>
          <cell r="L35">
            <v>0</v>
          </cell>
          <cell r="M35">
            <v>0</v>
          </cell>
          <cell r="N35">
            <v>4.13</v>
          </cell>
          <cell r="O35">
            <v>9.09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1112.6967999999999</v>
          </cell>
          <cell r="Z35">
            <v>2990.3727000000003</v>
          </cell>
          <cell r="AA35">
            <v>139.08709999999999</v>
          </cell>
          <cell r="AB35">
            <v>413.36</v>
          </cell>
          <cell r="AC35">
            <v>909.26</v>
          </cell>
          <cell r="AD35">
            <v>0</v>
          </cell>
          <cell r="AE35">
            <v>1151.0999999999999</v>
          </cell>
          <cell r="AF35">
            <v>10468.24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3140.47</v>
          </cell>
          <cell r="AN35">
            <v>0</v>
          </cell>
          <cell r="AO35">
            <v>300</v>
          </cell>
          <cell r="AP35">
            <v>474.71</v>
          </cell>
          <cell r="AQ35">
            <v>0</v>
          </cell>
          <cell r="AR35">
            <v>828.38</v>
          </cell>
          <cell r="AS35">
            <v>2675.59</v>
          </cell>
          <cell r="AT35">
            <v>0</v>
          </cell>
          <cell r="AU35">
            <v>9.09</v>
          </cell>
          <cell r="AV35">
            <v>4.13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42517.096600000004</v>
          </cell>
        </row>
        <row r="36">
          <cell r="B36" t="str">
            <v>Ellen Monte Bussi</v>
          </cell>
          <cell r="C36">
            <v>7372.89</v>
          </cell>
          <cell r="D36">
            <v>748.88</v>
          </cell>
          <cell r="E36">
            <v>0</v>
          </cell>
          <cell r="F36">
            <v>0</v>
          </cell>
          <cell r="G36">
            <v>9026.5</v>
          </cell>
          <cell r="H36">
            <v>0</v>
          </cell>
          <cell r="I36">
            <v>828.38</v>
          </cell>
          <cell r="J36">
            <v>3578.64</v>
          </cell>
          <cell r="K36">
            <v>0</v>
          </cell>
          <cell r="L36">
            <v>0</v>
          </cell>
          <cell r="M36">
            <v>0</v>
          </cell>
          <cell r="N36">
            <v>4.13</v>
          </cell>
          <cell r="O36">
            <v>8.68</v>
          </cell>
          <cell r="P36">
            <v>150.51</v>
          </cell>
          <cell r="Q36">
            <v>0</v>
          </cell>
          <cell r="R36">
            <v>0</v>
          </cell>
          <cell r="S36">
            <v>542.19000000000005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1371.8616</v>
          </cell>
          <cell r="Z36">
            <v>3686.8780999999999</v>
          </cell>
          <cell r="AA36">
            <v>171.48269999999999</v>
          </cell>
          <cell r="AB36">
            <v>413.36</v>
          </cell>
          <cell r="AC36">
            <v>867.93</v>
          </cell>
          <cell r="AD36">
            <v>0</v>
          </cell>
          <cell r="AE36">
            <v>1151.0999999999999</v>
          </cell>
          <cell r="AF36">
            <v>7372.89</v>
          </cell>
          <cell r="AG36">
            <v>748.88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9026.5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828.38</v>
          </cell>
          <cell r="AS36">
            <v>3578.64</v>
          </cell>
          <cell r="AT36">
            <v>0</v>
          </cell>
          <cell r="AU36">
            <v>8.68</v>
          </cell>
          <cell r="AV36">
            <v>4.13</v>
          </cell>
          <cell r="AW36">
            <v>0</v>
          </cell>
          <cell r="AX36">
            <v>150.51</v>
          </cell>
          <cell r="AY36">
            <v>0</v>
          </cell>
          <cell r="AZ36">
            <v>0</v>
          </cell>
          <cell r="BA36">
            <v>542.19000000000005</v>
          </cell>
          <cell r="BB36">
            <v>0</v>
          </cell>
          <cell r="BC36">
            <v>0</v>
          </cell>
          <cell r="BD36">
            <v>52184.212400000004</v>
          </cell>
        </row>
        <row r="37">
          <cell r="B37" t="str">
            <v>Gabriela Martins Raimundo</v>
          </cell>
          <cell r="C37">
            <v>3271.11</v>
          </cell>
          <cell r="D37">
            <v>0</v>
          </cell>
          <cell r="E37">
            <v>0</v>
          </cell>
          <cell r="F37">
            <v>273.14999999999998</v>
          </cell>
          <cell r="G37">
            <v>300</v>
          </cell>
          <cell r="H37">
            <v>0</v>
          </cell>
          <cell r="I37">
            <v>374.37</v>
          </cell>
          <cell r="J37">
            <v>137.25</v>
          </cell>
          <cell r="K37">
            <v>0</v>
          </cell>
          <cell r="L37">
            <v>0</v>
          </cell>
          <cell r="M37">
            <v>0</v>
          </cell>
          <cell r="N37">
            <v>8.27</v>
          </cell>
          <cell r="O37">
            <v>4.13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1127.01</v>
          </cell>
          <cell r="W37">
            <v>32.71</v>
          </cell>
          <cell r="X37">
            <v>0</v>
          </cell>
          <cell r="Y37">
            <v>307.54079999999999</v>
          </cell>
          <cell r="Z37">
            <v>826.51589999999999</v>
          </cell>
          <cell r="AA37">
            <v>38.442599999999999</v>
          </cell>
          <cell r="AB37">
            <v>826.66</v>
          </cell>
          <cell r="AC37">
            <v>413.3</v>
          </cell>
          <cell r="AD37">
            <v>0</v>
          </cell>
          <cell r="AE37">
            <v>3236.56</v>
          </cell>
          <cell r="AF37">
            <v>3271.11</v>
          </cell>
          <cell r="AG37">
            <v>0</v>
          </cell>
          <cell r="AH37">
            <v>0</v>
          </cell>
          <cell r="AI37">
            <v>220.28</v>
          </cell>
          <cell r="AJ37">
            <v>0</v>
          </cell>
          <cell r="AK37">
            <v>52.87</v>
          </cell>
          <cell r="AL37">
            <v>0</v>
          </cell>
          <cell r="AM37">
            <v>0</v>
          </cell>
          <cell r="AN37">
            <v>0</v>
          </cell>
          <cell r="AO37">
            <v>300</v>
          </cell>
          <cell r="AP37">
            <v>0</v>
          </cell>
          <cell r="AQ37">
            <v>0</v>
          </cell>
          <cell r="AR37">
            <v>374.37</v>
          </cell>
          <cell r="AS37">
            <v>137.25</v>
          </cell>
          <cell r="AT37">
            <v>0</v>
          </cell>
          <cell r="AU37">
            <v>4.13</v>
          </cell>
          <cell r="AV37">
            <v>8.27</v>
          </cell>
          <cell r="AW37">
            <v>0</v>
          </cell>
          <cell r="AX37">
            <v>0</v>
          </cell>
          <cell r="AY37">
            <v>0</v>
          </cell>
          <cell r="AZ37">
            <v>32.71</v>
          </cell>
          <cell r="BA37">
            <v>0</v>
          </cell>
          <cell r="BB37">
            <v>0</v>
          </cell>
          <cell r="BC37">
            <v>1127.01</v>
          </cell>
          <cell r="BD37">
            <v>16705.0193</v>
          </cell>
        </row>
        <row r="38">
          <cell r="B38" t="str">
            <v>Mariana Oliveira Marques</v>
          </cell>
          <cell r="C38">
            <v>0</v>
          </cell>
          <cell r="D38">
            <v>0</v>
          </cell>
          <cell r="E38">
            <v>4131.8</v>
          </cell>
          <cell r="F38">
            <v>0</v>
          </cell>
          <cell r="G38">
            <v>0</v>
          </cell>
          <cell r="H38">
            <v>0</v>
          </cell>
          <cell r="I38">
            <v>414.62</v>
          </cell>
          <cell r="J38">
            <v>174.34</v>
          </cell>
          <cell r="K38">
            <v>0</v>
          </cell>
          <cell r="L38">
            <v>0</v>
          </cell>
          <cell r="M38">
            <v>0</v>
          </cell>
          <cell r="N38">
            <v>4.13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330.54400000000004</v>
          </cell>
          <cell r="Z38">
            <v>888.33699999999999</v>
          </cell>
          <cell r="AA38">
            <v>41.318000000000005</v>
          </cell>
          <cell r="AB38">
            <v>413.36</v>
          </cell>
          <cell r="AC38">
            <v>0</v>
          </cell>
          <cell r="AD38">
            <v>0</v>
          </cell>
          <cell r="AE38">
            <v>1151.0999999999999</v>
          </cell>
          <cell r="AF38">
            <v>0</v>
          </cell>
          <cell r="AG38">
            <v>0</v>
          </cell>
          <cell r="AH38">
            <v>4131.8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414.62</v>
          </cell>
          <cell r="AS38">
            <v>174.34</v>
          </cell>
          <cell r="AT38">
            <v>0</v>
          </cell>
          <cell r="AU38">
            <v>0</v>
          </cell>
          <cell r="AV38">
            <v>4.13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12274.438999999998</v>
          </cell>
        </row>
        <row r="39">
          <cell r="B39" t="str">
            <v>Luís Henrique Gomes Gonçalves</v>
          </cell>
          <cell r="C39">
            <v>109.04</v>
          </cell>
          <cell r="D39">
            <v>4386.55</v>
          </cell>
          <cell r="E39">
            <v>0</v>
          </cell>
          <cell r="F39">
            <v>0</v>
          </cell>
          <cell r="G39">
            <v>300</v>
          </cell>
          <cell r="H39">
            <v>949.42</v>
          </cell>
          <cell r="I39">
            <v>507.55</v>
          </cell>
          <cell r="J39">
            <v>275.39999999999998</v>
          </cell>
          <cell r="K39">
            <v>0</v>
          </cell>
          <cell r="L39">
            <v>0</v>
          </cell>
          <cell r="M39">
            <v>0</v>
          </cell>
          <cell r="N39">
            <v>4.13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3645.76</v>
          </cell>
          <cell r="T39">
            <v>0</v>
          </cell>
          <cell r="U39">
            <v>0</v>
          </cell>
          <cell r="V39">
            <v>910.49</v>
          </cell>
          <cell r="W39">
            <v>32.71</v>
          </cell>
          <cell r="X39">
            <v>0</v>
          </cell>
          <cell r="Y39">
            <v>383.6472</v>
          </cell>
          <cell r="Z39">
            <v>1031.0518999999999</v>
          </cell>
          <cell r="AA39">
            <v>47.9559</v>
          </cell>
          <cell r="AB39">
            <v>413.36</v>
          </cell>
          <cell r="AC39">
            <v>0</v>
          </cell>
          <cell r="AD39">
            <v>0</v>
          </cell>
          <cell r="AE39">
            <v>2427.42</v>
          </cell>
          <cell r="AF39">
            <v>109.04</v>
          </cell>
          <cell r="AG39">
            <v>4386.55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300</v>
          </cell>
          <cell r="AP39">
            <v>949.42</v>
          </cell>
          <cell r="AQ39">
            <v>0</v>
          </cell>
          <cell r="AR39">
            <v>507.55</v>
          </cell>
          <cell r="AS39">
            <v>275.39999999999998</v>
          </cell>
          <cell r="AT39">
            <v>0</v>
          </cell>
          <cell r="AU39">
            <v>0</v>
          </cell>
          <cell r="AV39">
            <v>4.13</v>
          </cell>
          <cell r="AW39">
            <v>0</v>
          </cell>
          <cell r="AX39">
            <v>0</v>
          </cell>
          <cell r="AY39">
            <v>0</v>
          </cell>
          <cell r="AZ39">
            <v>32.71</v>
          </cell>
          <cell r="BA39">
            <v>3645.76</v>
          </cell>
          <cell r="BB39">
            <v>0</v>
          </cell>
          <cell r="BC39">
            <v>910.49</v>
          </cell>
          <cell r="BD39">
            <v>26545.535</v>
          </cell>
        </row>
        <row r="40">
          <cell r="B40" t="str">
            <v>Camila Souza Pereira</v>
          </cell>
          <cell r="C40">
            <v>10468.24</v>
          </cell>
          <cell r="D40">
            <v>0</v>
          </cell>
          <cell r="E40">
            <v>0</v>
          </cell>
          <cell r="F40">
            <v>0</v>
          </cell>
          <cell r="G40">
            <v>1046.82</v>
          </cell>
          <cell r="H40">
            <v>474.71</v>
          </cell>
          <cell r="I40">
            <v>828.38</v>
          </cell>
          <cell r="J40">
            <v>2017.34</v>
          </cell>
          <cell r="K40">
            <v>0</v>
          </cell>
          <cell r="L40">
            <v>0</v>
          </cell>
          <cell r="M40">
            <v>0</v>
          </cell>
          <cell r="N40">
            <v>8.68</v>
          </cell>
          <cell r="O40">
            <v>4.55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921.20479999999998</v>
          </cell>
          <cell r="Z40">
            <v>2475.7379000000001</v>
          </cell>
          <cell r="AA40">
            <v>115.1506</v>
          </cell>
          <cell r="AB40">
            <v>867.99</v>
          </cell>
          <cell r="AC40">
            <v>454.63</v>
          </cell>
          <cell r="AD40">
            <v>0</v>
          </cell>
          <cell r="AE40">
            <v>2427.42</v>
          </cell>
          <cell r="AF40">
            <v>10468.24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1046.82</v>
          </cell>
          <cell r="AM40">
            <v>0</v>
          </cell>
          <cell r="AN40">
            <v>0</v>
          </cell>
          <cell r="AO40">
            <v>0</v>
          </cell>
          <cell r="AP40">
            <v>474.71</v>
          </cell>
          <cell r="AQ40">
            <v>0</v>
          </cell>
          <cell r="AR40">
            <v>828.38</v>
          </cell>
          <cell r="AS40">
            <v>2017.34</v>
          </cell>
          <cell r="AT40">
            <v>0</v>
          </cell>
          <cell r="AU40">
            <v>4.55</v>
          </cell>
          <cell r="AV40">
            <v>8.68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36959.573300000004</v>
          </cell>
        </row>
        <row r="41">
          <cell r="B41" t="str">
            <v>Priscila Moreira de Souza</v>
          </cell>
          <cell r="C41">
            <v>3271.11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301.52999999999997</v>
          </cell>
          <cell r="J41">
            <v>90.64</v>
          </cell>
          <cell r="K41">
            <v>0</v>
          </cell>
          <cell r="L41">
            <v>0</v>
          </cell>
          <cell r="M41">
            <v>0</v>
          </cell>
          <cell r="N41">
            <v>4.13</v>
          </cell>
          <cell r="O41">
            <v>9.09</v>
          </cell>
          <cell r="P41">
            <v>16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32.71</v>
          </cell>
          <cell r="X41">
            <v>0</v>
          </cell>
          <cell r="Y41">
            <v>261.68880000000001</v>
          </cell>
          <cell r="Z41">
            <v>703.28869999999995</v>
          </cell>
          <cell r="AA41">
            <v>32.711100000000002</v>
          </cell>
          <cell r="AB41">
            <v>413.36</v>
          </cell>
          <cell r="AC41">
            <v>909.26</v>
          </cell>
          <cell r="AD41">
            <v>0</v>
          </cell>
          <cell r="AE41">
            <v>1618.28</v>
          </cell>
          <cell r="AF41">
            <v>3271.11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301.52999999999997</v>
          </cell>
          <cell r="AS41">
            <v>90.64</v>
          </cell>
          <cell r="AT41">
            <v>0</v>
          </cell>
          <cell r="AU41">
            <v>9.09</v>
          </cell>
          <cell r="AV41">
            <v>4.13</v>
          </cell>
          <cell r="AW41">
            <v>0</v>
          </cell>
          <cell r="AX41">
            <v>16</v>
          </cell>
          <cell r="AY41">
            <v>0</v>
          </cell>
          <cell r="AZ41">
            <v>32.71</v>
          </cell>
          <cell r="BA41">
            <v>0</v>
          </cell>
          <cell r="BB41">
            <v>0</v>
          </cell>
          <cell r="BC41">
            <v>0</v>
          </cell>
          <cell r="BD41">
            <v>11389.008599999999</v>
          </cell>
        </row>
        <row r="42">
          <cell r="B42" t="str">
            <v>Selma Janete Coelho</v>
          </cell>
          <cell r="C42">
            <v>3271.11</v>
          </cell>
          <cell r="D42">
            <v>0</v>
          </cell>
          <cell r="E42">
            <v>0</v>
          </cell>
          <cell r="F42">
            <v>304.93</v>
          </cell>
          <cell r="G42">
            <v>0</v>
          </cell>
          <cell r="H42">
            <v>0</v>
          </cell>
          <cell r="I42">
            <v>338.12</v>
          </cell>
          <cell r="J42">
            <v>130.88999999999999</v>
          </cell>
          <cell r="K42">
            <v>0</v>
          </cell>
          <cell r="L42">
            <v>0</v>
          </cell>
          <cell r="M42">
            <v>0</v>
          </cell>
          <cell r="N42">
            <v>8.4700000000000006</v>
          </cell>
          <cell r="O42">
            <v>4.34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32.71</v>
          </cell>
          <cell r="X42">
            <v>0</v>
          </cell>
          <cell r="Y42">
            <v>286.08319999999998</v>
          </cell>
          <cell r="Z42">
            <v>768.84860000000003</v>
          </cell>
          <cell r="AA42">
            <v>35.760399999999997</v>
          </cell>
          <cell r="AB42">
            <v>847.33</v>
          </cell>
          <cell r="AC42">
            <v>434</v>
          </cell>
          <cell r="AD42">
            <v>0</v>
          </cell>
          <cell r="AE42">
            <v>1151.0999999999999</v>
          </cell>
          <cell r="AF42">
            <v>3271.11</v>
          </cell>
          <cell r="AG42">
            <v>0</v>
          </cell>
          <cell r="AH42">
            <v>0</v>
          </cell>
          <cell r="AI42">
            <v>245.91</v>
          </cell>
          <cell r="AJ42">
            <v>0</v>
          </cell>
          <cell r="AK42">
            <v>59.02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338.12</v>
          </cell>
          <cell r="AS42">
            <v>130.88999999999999</v>
          </cell>
          <cell r="AT42">
            <v>0</v>
          </cell>
          <cell r="AU42">
            <v>4.34</v>
          </cell>
          <cell r="AV42">
            <v>8.4700000000000006</v>
          </cell>
          <cell r="AW42">
            <v>0</v>
          </cell>
          <cell r="AX42">
            <v>0</v>
          </cell>
          <cell r="AY42">
            <v>0</v>
          </cell>
          <cell r="AZ42">
            <v>32.71</v>
          </cell>
          <cell r="BA42">
            <v>0</v>
          </cell>
          <cell r="BB42">
            <v>0</v>
          </cell>
          <cell r="BC42">
            <v>0</v>
          </cell>
          <cell r="BD42">
            <v>11704.262199999999</v>
          </cell>
        </row>
        <row r="43">
          <cell r="B43" t="str">
            <v>Paulo Burigo Marcondes Godoy</v>
          </cell>
          <cell r="C43">
            <v>5234.12</v>
          </cell>
          <cell r="D43">
            <v>7616</v>
          </cell>
          <cell r="E43">
            <v>0</v>
          </cell>
          <cell r="F43">
            <v>0</v>
          </cell>
          <cell r="G43">
            <v>523.41</v>
          </cell>
          <cell r="H43">
            <v>0</v>
          </cell>
          <cell r="I43">
            <v>828.38</v>
          </cell>
          <cell r="J43">
            <v>1606.92</v>
          </cell>
          <cell r="K43">
            <v>0</v>
          </cell>
          <cell r="L43">
            <v>0</v>
          </cell>
          <cell r="M43">
            <v>0</v>
          </cell>
          <cell r="N43">
            <v>6.61</v>
          </cell>
          <cell r="O43">
            <v>2.48</v>
          </cell>
          <cell r="P43">
            <v>0</v>
          </cell>
          <cell r="Q43">
            <v>0</v>
          </cell>
          <cell r="R43">
            <v>0</v>
          </cell>
          <cell r="S43">
            <v>5897.92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1069.8824</v>
          </cell>
          <cell r="Z43">
            <v>2875.3090000000002</v>
          </cell>
          <cell r="AA43">
            <v>133.7353</v>
          </cell>
          <cell r="AB43">
            <v>661.34</v>
          </cell>
          <cell r="AC43">
            <v>247.98</v>
          </cell>
          <cell r="AD43">
            <v>0</v>
          </cell>
          <cell r="AE43">
            <v>1151.0999999999999</v>
          </cell>
          <cell r="AF43">
            <v>5234.12</v>
          </cell>
          <cell r="AG43">
            <v>7616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523.41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828.38</v>
          </cell>
          <cell r="AS43">
            <v>1606.92</v>
          </cell>
          <cell r="AT43">
            <v>0</v>
          </cell>
          <cell r="AU43">
            <v>2.48</v>
          </cell>
          <cell r="AV43">
            <v>6.61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5897.92</v>
          </cell>
          <cell r="BB43">
            <v>0</v>
          </cell>
          <cell r="BC43">
            <v>0</v>
          </cell>
          <cell r="BD43">
            <v>49571.026700000002</v>
          </cell>
        </row>
        <row r="44">
          <cell r="B44" t="str">
            <v>Lucimara Camargos Sena Paiva</v>
          </cell>
          <cell r="C44">
            <v>1090.3699999999999</v>
          </cell>
          <cell r="D44">
            <v>3328.34</v>
          </cell>
          <cell r="E44">
            <v>0</v>
          </cell>
          <cell r="F44">
            <v>139.96</v>
          </cell>
          <cell r="G44">
            <v>0</v>
          </cell>
          <cell r="H44">
            <v>0</v>
          </cell>
          <cell r="I44">
            <v>432.02</v>
          </cell>
          <cell r="J44">
            <v>48.88</v>
          </cell>
          <cell r="K44">
            <v>0</v>
          </cell>
          <cell r="L44">
            <v>0</v>
          </cell>
          <cell r="M44">
            <v>0</v>
          </cell>
          <cell r="N44">
            <v>5.37</v>
          </cell>
          <cell r="O44">
            <v>1.24</v>
          </cell>
          <cell r="P44">
            <v>46.5</v>
          </cell>
          <cell r="Q44">
            <v>96.5</v>
          </cell>
          <cell r="R44">
            <v>0</v>
          </cell>
          <cell r="S44">
            <v>2998.98</v>
          </cell>
          <cell r="T44">
            <v>0</v>
          </cell>
          <cell r="U44">
            <v>0</v>
          </cell>
          <cell r="V44">
            <v>0</v>
          </cell>
          <cell r="W44">
            <v>32.71</v>
          </cell>
          <cell r="X44">
            <v>0</v>
          </cell>
          <cell r="Y44">
            <v>340.48800000000006</v>
          </cell>
          <cell r="Z44">
            <v>915.0616</v>
          </cell>
          <cell r="AA44">
            <v>42.561000000000007</v>
          </cell>
          <cell r="AB44">
            <v>537.35</v>
          </cell>
          <cell r="AC44">
            <v>123.99</v>
          </cell>
          <cell r="AD44">
            <v>0</v>
          </cell>
          <cell r="AE44">
            <v>2427.42</v>
          </cell>
          <cell r="AF44">
            <v>1090.3699999999999</v>
          </cell>
          <cell r="AG44">
            <v>3328.34</v>
          </cell>
          <cell r="AH44">
            <v>0</v>
          </cell>
          <cell r="AI44">
            <v>112.87</v>
          </cell>
          <cell r="AJ44">
            <v>0</v>
          </cell>
          <cell r="AK44">
            <v>27.09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432.02</v>
          </cell>
          <cell r="AS44">
            <v>48.88</v>
          </cell>
          <cell r="AT44">
            <v>0</v>
          </cell>
          <cell r="AU44">
            <v>1.24</v>
          </cell>
          <cell r="AV44">
            <v>5.37</v>
          </cell>
          <cell r="AW44">
            <v>0</v>
          </cell>
          <cell r="AX44">
            <v>46.5</v>
          </cell>
          <cell r="AY44">
            <v>96.5</v>
          </cell>
          <cell r="AZ44">
            <v>32.71</v>
          </cell>
          <cell r="BA44">
            <v>2998.98</v>
          </cell>
          <cell r="BB44">
            <v>0</v>
          </cell>
          <cell r="BC44">
            <v>0</v>
          </cell>
          <cell r="BD44">
            <v>20828.6106</v>
          </cell>
        </row>
        <row r="45">
          <cell r="B45" t="str">
            <v>Susana de Souza Santos</v>
          </cell>
          <cell r="C45">
            <v>3271.11</v>
          </cell>
          <cell r="D45">
            <v>0</v>
          </cell>
          <cell r="E45">
            <v>0</v>
          </cell>
          <cell r="F45">
            <v>10.14</v>
          </cell>
          <cell r="G45">
            <v>0</v>
          </cell>
          <cell r="H45">
            <v>0</v>
          </cell>
          <cell r="I45">
            <v>302.74</v>
          </cell>
          <cell r="J45">
            <v>66.37</v>
          </cell>
          <cell r="K45">
            <v>0</v>
          </cell>
          <cell r="L45">
            <v>0</v>
          </cell>
          <cell r="M45">
            <v>0</v>
          </cell>
          <cell r="N45">
            <v>8.27</v>
          </cell>
          <cell r="O45">
            <v>4.13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32.71</v>
          </cell>
          <cell r="X45">
            <v>0</v>
          </cell>
          <cell r="Y45">
            <v>262.5</v>
          </cell>
          <cell r="Z45">
            <v>705.4688000000001</v>
          </cell>
          <cell r="AA45">
            <v>32.8125</v>
          </cell>
          <cell r="AB45">
            <v>826.66</v>
          </cell>
          <cell r="AC45">
            <v>413.3</v>
          </cell>
          <cell r="AD45">
            <v>0</v>
          </cell>
          <cell r="AE45">
            <v>3236.56</v>
          </cell>
          <cell r="AF45">
            <v>3271.11</v>
          </cell>
          <cell r="AG45">
            <v>0</v>
          </cell>
          <cell r="AH45">
            <v>0</v>
          </cell>
          <cell r="AI45">
            <v>8.18</v>
          </cell>
          <cell r="AJ45">
            <v>0</v>
          </cell>
          <cell r="AK45">
            <v>1.96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302.74</v>
          </cell>
          <cell r="AS45">
            <v>66.37</v>
          </cell>
          <cell r="AT45">
            <v>0</v>
          </cell>
          <cell r="AU45">
            <v>4.13</v>
          </cell>
          <cell r="AV45">
            <v>8.27</v>
          </cell>
          <cell r="AW45">
            <v>0</v>
          </cell>
          <cell r="AX45">
            <v>0</v>
          </cell>
          <cell r="AY45">
            <v>0</v>
          </cell>
          <cell r="AZ45">
            <v>32.71</v>
          </cell>
          <cell r="BA45">
            <v>0</v>
          </cell>
          <cell r="BB45">
            <v>0</v>
          </cell>
          <cell r="BC45">
            <v>0</v>
          </cell>
          <cell r="BD45">
            <v>12868.2413</v>
          </cell>
        </row>
        <row r="46">
          <cell r="B46" t="str">
            <v>Marina Mello Vasconcellos Okimoto</v>
          </cell>
          <cell r="C46">
            <v>10468.24</v>
          </cell>
          <cell r="D46">
            <v>0</v>
          </cell>
          <cell r="E46">
            <v>0</v>
          </cell>
          <cell r="F46">
            <v>0</v>
          </cell>
          <cell r="G46">
            <v>1346.82</v>
          </cell>
          <cell r="H46">
            <v>474.71</v>
          </cell>
          <cell r="I46">
            <v>828.38</v>
          </cell>
          <cell r="J46">
            <v>1995.57</v>
          </cell>
          <cell r="K46">
            <v>0</v>
          </cell>
          <cell r="L46">
            <v>0</v>
          </cell>
          <cell r="M46">
            <v>0</v>
          </cell>
          <cell r="N46">
            <v>8.27</v>
          </cell>
          <cell r="O46">
            <v>4.13</v>
          </cell>
          <cell r="P46">
            <v>3.2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945.20479999999998</v>
          </cell>
          <cell r="Z46">
            <v>2540.2379000000001</v>
          </cell>
          <cell r="AA46">
            <v>118.1506</v>
          </cell>
          <cell r="AB46">
            <v>826.66</v>
          </cell>
          <cell r="AC46">
            <v>413.3</v>
          </cell>
          <cell r="AD46">
            <v>0</v>
          </cell>
          <cell r="AE46">
            <v>1151.0999999999999</v>
          </cell>
          <cell r="AF46">
            <v>10468.24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1046.82</v>
          </cell>
          <cell r="AM46">
            <v>0</v>
          </cell>
          <cell r="AN46">
            <v>0</v>
          </cell>
          <cell r="AO46">
            <v>300</v>
          </cell>
          <cell r="AP46">
            <v>474.71</v>
          </cell>
          <cell r="AQ46">
            <v>0</v>
          </cell>
          <cell r="AR46">
            <v>828.38</v>
          </cell>
          <cell r="AS46">
            <v>1995.57</v>
          </cell>
          <cell r="AT46">
            <v>0</v>
          </cell>
          <cell r="AU46">
            <v>4.13</v>
          </cell>
          <cell r="AV46">
            <v>8.27</v>
          </cell>
          <cell r="AW46">
            <v>0</v>
          </cell>
          <cell r="AX46">
            <v>3.2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36253.293299999998</v>
          </cell>
        </row>
        <row r="47">
          <cell r="B47" t="str">
            <v>Fabio Augusto Ferreira Silva</v>
          </cell>
          <cell r="C47">
            <v>10119.299999999999</v>
          </cell>
          <cell r="D47">
            <v>518</v>
          </cell>
          <cell r="E47">
            <v>0</v>
          </cell>
          <cell r="F47">
            <v>0</v>
          </cell>
          <cell r="G47">
            <v>1011.93</v>
          </cell>
          <cell r="H47">
            <v>0</v>
          </cell>
          <cell r="I47">
            <v>828.38</v>
          </cell>
          <cell r="J47">
            <v>2008.95</v>
          </cell>
          <cell r="K47">
            <v>0</v>
          </cell>
          <cell r="L47">
            <v>0</v>
          </cell>
          <cell r="M47">
            <v>230.22</v>
          </cell>
          <cell r="N47">
            <v>4.13</v>
          </cell>
          <cell r="O47">
            <v>8.68</v>
          </cell>
          <cell r="P47">
            <v>1.49</v>
          </cell>
          <cell r="Q47">
            <v>20.6</v>
          </cell>
          <cell r="R47">
            <v>0</v>
          </cell>
          <cell r="S47">
            <v>444.81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931.9384</v>
          </cell>
          <cell r="Z47">
            <v>2504.5844999999999</v>
          </cell>
          <cell r="AA47">
            <v>116.4923</v>
          </cell>
          <cell r="AB47">
            <v>413.36</v>
          </cell>
          <cell r="AC47">
            <v>867.93</v>
          </cell>
          <cell r="AD47">
            <v>0</v>
          </cell>
          <cell r="AE47">
            <v>2302.1999999999998</v>
          </cell>
          <cell r="AF47">
            <v>10119.299999999999</v>
          </cell>
          <cell r="AG47">
            <v>518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1011.93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828.38</v>
          </cell>
          <cell r="AS47">
            <v>2008.95</v>
          </cell>
          <cell r="AT47">
            <v>0</v>
          </cell>
          <cell r="AU47">
            <v>8.68</v>
          </cell>
          <cell r="AV47">
            <v>4.13</v>
          </cell>
          <cell r="AW47">
            <v>230.22</v>
          </cell>
          <cell r="AX47">
            <v>1.49</v>
          </cell>
          <cell r="AY47">
            <v>20.6</v>
          </cell>
          <cell r="AZ47">
            <v>0</v>
          </cell>
          <cell r="BA47">
            <v>444.81</v>
          </cell>
          <cell r="BB47">
            <v>0</v>
          </cell>
          <cell r="BC47">
            <v>0</v>
          </cell>
          <cell r="BD47">
            <v>37529.485200000003</v>
          </cell>
        </row>
        <row r="48">
          <cell r="B48" t="str">
            <v>Eduardo da Silva Pinto</v>
          </cell>
          <cell r="C48">
            <v>10468.24</v>
          </cell>
          <cell r="D48">
            <v>0</v>
          </cell>
          <cell r="E48">
            <v>0</v>
          </cell>
          <cell r="F48">
            <v>0</v>
          </cell>
          <cell r="G48">
            <v>2093.64</v>
          </cell>
          <cell r="H48">
            <v>0</v>
          </cell>
          <cell r="I48">
            <v>828.38</v>
          </cell>
          <cell r="J48">
            <v>2357.35</v>
          </cell>
          <cell r="K48">
            <v>0</v>
          </cell>
          <cell r="L48">
            <v>0</v>
          </cell>
          <cell r="M48">
            <v>0</v>
          </cell>
          <cell r="N48">
            <v>4.13</v>
          </cell>
          <cell r="O48">
            <v>8.68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1004.9503999999999</v>
          </cell>
          <cell r="Z48">
            <v>2700.8042</v>
          </cell>
          <cell r="AA48">
            <v>125.61879999999999</v>
          </cell>
          <cell r="AB48">
            <v>413.36</v>
          </cell>
          <cell r="AC48">
            <v>867.93</v>
          </cell>
          <cell r="AD48">
            <v>0</v>
          </cell>
          <cell r="AE48">
            <v>1151.0999999999999</v>
          </cell>
          <cell r="AF48">
            <v>10468.24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1046.82</v>
          </cell>
          <cell r="AM48">
            <v>1046.82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828.38</v>
          </cell>
          <cell r="AS48">
            <v>2357.35</v>
          </cell>
          <cell r="AT48">
            <v>0</v>
          </cell>
          <cell r="AU48">
            <v>8.68</v>
          </cell>
          <cell r="AV48">
            <v>4.13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37784.6034</v>
          </cell>
        </row>
        <row r="49">
          <cell r="B49" t="str">
            <v>Ana Claudia Alves Monteiro</v>
          </cell>
          <cell r="C49">
            <v>2398.81</v>
          </cell>
          <cell r="D49">
            <v>1188.45</v>
          </cell>
          <cell r="E49">
            <v>0</v>
          </cell>
          <cell r="F49">
            <v>1425.24</v>
          </cell>
          <cell r="G49">
            <v>0</v>
          </cell>
          <cell r="H49">
            <v>0</v>
          </cell>
          <cell r="I49">
            <v>537.91999999999996</v>
          </cell>
          <cell r="J49">
            <v>151.69</v>
          </cell>
          <cell r="K49">
            <v>0</v>
          </cell>
          <cell r="L49">
            <v>0</v>
          </cell>
          <cell r="M49">
            <v>0</v>
          </cell>
          <cell r="N49">
            <v>4.13</v>
          </cell>
          <cell r="O49">
            <v>6.2</v>
          </cell>
          <cell r="P49">
            <v>0</v>
          </cell>
          <cell r="Q49">
            <v>0</v>
          </cell>
          <cell r="R49">
            <v>0</v>
          </cell>
          <cell r="S49">
            <v>1097.99</v>
          </cell>
          <cell r="T49">
            <v>0</v>
          </cell>
          <cell r="U49">
            <v>0</v>
          </cell>
          <cell r="V49">
            <v>0</v>
          </cell>
          <cell r="W49">
            <v>32.71</v>
          </cell>
          <cell r="X49">
            <v>0</v>
          </cell>
          <cell r="Y49">
            <v>401</v>
          </cell>
          <cell r="Z49">
            <v>1077.6876000000002</v>
          </cell>
          <cell r="AA49">
            <v>50.125</v>
          </cell>
          <cell r="AB49">
            <v>413.36</v>
          </cell>
          <cell r="AC49">
            <v>619.95000000000005</v>
          </cell>
          <cell r="AD49">
            <v>0</v>
          </cell>
          <cell r="AE49">
            <v>2427.42</v>
          </cell>
          <cell r="AF49">
            <v>2398.81</v>
          </cell>
          <cell r="AG49">
            <v>1188.45</v>
          </cell>
          <cell r="AH49">
            <v>0</v>
          </cell>
          <cell r="AI49">
            <v>1149.3900000000001</v>
          </cell>
          <cell r="AJ49">
            <v>0</v>
          </cell>
          <cell r="AK49">
            <v>275.85000000000002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537.91999999999996</v>
          </cell>
          <cell r="AS49">
            <v>151.69</v>
          </cell>
          <cell r="AT49">
            <v>0</v>
          </cell>
          <cell r="AU49">
            <v>6.2</v>
          </cell>
          <cell r="AV49">
            <v>4.13</v>
          </cell>
          <cell r="AW49">
            <v>0</v>
          </cell>
          <cell r="AX49">
            <v>0</v>
          </cell>
          <cell r="AY49">
            <v>0</v>
          </cell>
          <cell r="AZ49">
            <v>32.71</v>
          </cell>
          <cell r="BA49">
            <v>1097.99</v>
          </cell>
          <cell r="BB49">
            <v>0</v>
          </cell>
          <cell r="BC49">
            <v>0</v>
          </cell>
          <cell r="BD49">
            <v>18675.8226</v>
          </cell>
        </row>
        <row r="50">
          <cell r="B50" t="str">
            <v>Rogerio Lopes dos Santos</v>
          </cell>
          <cell r="C50">
            <v>3271.11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301.52999999999997</v>
          </cell>
          <cell r="J50">
            <v>90.64</v>
          </cell>
          <cell r="K50">
            <v>0</v>
          </cell>
          <cell r="L50">
            <v>0</v>
          </cell>
          <cell r="M50">
            <v>0</v>
          </cell>
          <cell r="N50">
            <v>4.13</v>
          </cell>
          <cell r="O50">
            <v>9.09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32.71</v>
          </cell>
          <cell r="X50">
            <v>0</v>
          </cell>
          <cell r="Y50">
            <v>261.68880000000001</v>
          </cell>
          <cell r="Z50">
            <v>703.28869999999995</v>
          </cell>
          <cell r="AA50">
            <v>32.711100000000002</v>
          </cell>
          <cell r="AB50">
            <v>413.36</v>
          </cell>
          <cell r="AC50">
            <v>909.26</v>
          </cell>
          <cell r="AD50">
            <v>0</v>
          </cell>
          <cell r="AE50">
            <v>1151.0999999999999</v>
          </cell>
          <cell r="AF50">
            <v>3271.11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301.52999999999997</v>
          </cell>
          <cell r="AS50">
            <v>90.64</v>
          </cell>
          <cell r="AT50">
            <v>0</v>
          </cell>
          <cell r="AU50">
            <v>9.09</v>
          </cell>
          <cell r="AV50">
            <v>4.13</v>
          </cell>
          <cell r="AW50">
            <v>0</v>
          </cell>
          <cell r="AX50">
            <v>0</v>
          </cell>
          <cell r="AY50">
            <v>0</v>
          </cell>
          <cell r="AZ50">
            <v>32.71</v>
          </cell>
          <cell r="BA50">
            <v>0</v>
          </cell>
          <cell r="BB50">
            <v>0</v>
          </cell>
          <cell r="BC50">
            <v>0</v>
          </cell>
          <cell r="BD50">
            <v>10889.828599999999</v>
          </cell>
        </row>
        <row r="51">
          <cell r="B51" t="str">
            <v>Cristiane Borges de Araujo Mangabeira</v>
          </cell>
          <cell r="C51">
            <v>403.48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347.08</v>
          </cell>
          <cell r="Q51">
            <v>0</v>
          </cell>
          <cell r="R51">
            <v>0</v>
          </cell>
          <cell r="S51">
            <v>0</v>
          </cell>
          <cell r="T51">
            <v>56.4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1151.0999999999999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403.48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347.08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56.4</v>
          </cell>
          <cell r="BD51">
            <v>2765.02</v>
          </cell>
        </row>
        <row r="52">
          <cell r="B52" t="str">
            <v>Josiane Mendes Rodrigues</v>
          </cell>
          <cell r="C52">
            <v>6229.27</v>
          </cell>
          <cell r="D52">
            <v>0</v>
          </cell>
          <cell r="E52">
            <v>0</v>
          </cell>
          <cell r="F52">
            <v>0</v>
          </cell>
          <cell r="G52">
            <v>622.92999999999995</v>
          </cell>
          <cell r="H52">
            <v>0</v>
          </cell>
          <cell r="I52">
            <v>795.48</v>
          </cell>
          <cell r="J52">
            <v>796.24</v>
          </cell>
          <cell r="K52">
            <v>0</v>
          </cell>
          <cell r="L52">
            <v>0</v>
          </cell>
          <cell r="M52">
            <v>0</v>
          </cell>
          <cell r="N52">
            <v>8.27</v>
          </cell>
          <cell r="O52">
            <v>4.13</v>
          </cell>
          <cell r="P52">
            <v>0</v>
          </cell>
          <cell r="Q52">
            <v>0</v>
          </cell>
          <cell r="R52">
            <v>373.76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548.17599999999993</v>
          </cell>
          <cell r="Z52">
            <v>1473.223</v>
          </cell>
          <cell r="AA52">
            <v>68.521999999999991</v>
          </cell>
          <cell r="AB52">
            <v>826.66</v>
          </cell>
          <cell r="AC52">
            <v>413.3</v>
          </cell>
          <cell r="AD52">
            <v>530.46</v>
          </cell>
          <cell r="AE52">
            <v>1151.0999999999999</v>
          </cell>
          <cell r="AF52">
            <v>6229.27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622.92999999999995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795.48</v>
          </cell>
          <cell r="AS52">
            <v>796.24</v>
          </cell>
          <cell r="AT52">
            <v>373.76</v>
          </cell>
          <cell r="AU52">
            <v>4.13</v>
          </cell>
          <cell r="AV52">
            <v>8.27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22671.600999999995</v>
          </cell>
        </row>
        <row r="53">
          <cell r="B53" t="str">
            <v>Janaina Baptista</v>
          </cell>
          <cell r="C53">
            <v>277.91000000000003</v>
          </cell>
          <cell r="D53">
            <v>6031.12</v>
          </cell>
          <cell r="E53">
            <v>0</v>
          </cell>
          <cell r="F53">
            <v>34.29</v>
          </cell>
          <cell r="G53">
            <v>0</v>
          </cell>
          <cell r="H53">
            <v>0</v>
          </cell>
          <cell r="I53">
            <v>700.97</v>
          </cell>
          <cell r="J53">
            <v>594.95000000000005</v>
          </cell>
          <cell r="K53">
            <v>0</v>
          </cell>
          <cell r="L53">
            <v>0</v>
          </cell>
          <cell r="M53">
            <v>230.22</v>
          </cell>
          <cell r="N53">
            <v>4.13</v>
          </cell>
          <cell r="O53">
            <v>0.41</v>
          </cell>
          <cell r="P53">
            <v>72.099999999999994</v>
          </cell>
          <cell r="Q53">
            <v>0</v>
          </cell>
          <cell r="R53">
            <v>0</v>
          </cell>
          <cell r="S53">
            <v>4740.54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494.17360000000002</v>
          </cell>
          <cell r="Z53">
            <v>1328.0915999999997</v>
          </cell>
          <cell r="AA53">
            <v>61.771700000000003</v>
          </cell>
          <cell r="AB53">
            <v>413.36</v>
          </cell>
          <cell r="AC53">
            <v>41.33</v>
          </cell>
          <cell r="AD53">
            <v>0</v>
          </cell>
          <cell r="AE53">
            <v>2302.1999999999998</v>
          </cell>
          <cell r="AF53">
            <v>111.76</v>
          </cell>
          <cell r="AG53">
            <v>6031.12</v>
          </cell>
          <cell r="AH53">
            <v>0</v>
          </cell>
          <cell r="AI53">
            <v>27.65</v>
          </cell>
          <cell r="AJ53">
            <v>0</v>
          </cell>
          <cell r="AK53">
            <v>6.64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166.15</v>
          </cell>
          <cell r="AR53">
            <v>700.97</v>
          </cell>
          <cell r="AS53">
            <v>594.95000000000005</v>
          </cell>
          <cell r="AT53">
            <v>0</v>
          </cell>
          <cell r="AU53">
            <v>0.41</v>
          </cell>
          <cell r="AV53">
            <v>4.13</v>
          </cell>
          <cell r="AW53">
            <v>230.22</v>
          </cell>
          <cell r="AX53">
            <v>72.099999999999994</v>
          </cell>
          <cell r="AY53">
            <v>0</v>
          </cell>
          <cell r="AZ53">
            <v>0</v>
          </cell>
          <cell r="BA53">
            <v>4740.54</v>
          </cell>
          <cell r="BB53">
            <v>0</v>
          </cell>
          <cell r="BC53">
            <v>0</v>
          </cell>
          <cell r="BD53">
            <v>30014.206900000001</v>
          </cell>
        </row>
        <row r="54">
          <cell r="B54" t="str">
            <v>Luis Alberto dos Santos</v>
          </cell>
          <cell r="C54">
            <v>3271.11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301.52999999999997</v>
          </cell>
          <cell r="J54">
            <v>90.64</v>
          </cell>
          <cell r="K54">
            <v>0</v>
          </cell>
          <cell r="L54">
            <v>0</v>
          </cell>
          <cell r="M54">
            <v>0</v>
          </cell>
          <cell r="N54">
            <v>8.4700000000000006</v>
          </cell>
          <cell r="O54">
            <v>4.34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32.71</v>
          </cell>
          <cell r="X54">
            <v>0</v>
          </cell>
          <cell r="Y54">
            <v>261.68880000000001</v>
          </cell>
          <cell r="Z54">
            <v>703.28869999999995</v>
          </cell>
          <cell r="AA54">
            <v>32.711100000000002</v>
          </cell>
          <cell r="AB54">
            <v>847.33</v>
          </cell>
          <cell r="AC54">
            <v>434</v>
          </cell>
          <cell r="AD54">
            <v>0</v>
          </cell>
          <cell r="AE54">
            <v>1151.0999999999999</v>
          </cell>
          <cell r="AF54">
            <v>3271.11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301.52999999999997</v>
          </cell>
          <cell r="AS54">
            <v>90.64</v>
          </cell>
          <cell r="AT54">
            <v>0</v>
          </cell>
          <cell r="AU54">
            <v>4.34</v>
          </cell>
          <cell r="AV54">
            <v>8.4700000000000006</v>
          </cell>
          <cell r="AW54">
            <v>0</v>
          </cell>
          <cell r="AX54">
            <v>0</v>
          </cell>
          <cell r="AY54">
            <v>0</v>
          </cell>
          <cell r="AZ54">
            <v>32.71</v>
          </cell>
          <cell r="BA54">
            <v>0</v>
          </cell>
          <cell r="BB54">
            <v>0</v>
          </cell>
          <cell r="BC54">
            <v>0</v>
          </cell>
          <cell r="BD54">
            <v>10847.718599999998</v>
          </cell>
        </row>
        <row r="55">
          <cell r="B55" t="str">
            <v>Marcelo Lenk</v>
          </cell>
          <cell r="C55">
            <v>3271.11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474.71</v>
          </cell>
          <cell r="I55">
            <v>301.52999999999997</v>
          </cell>
          <cell r="J55">
            <v>65.7</v>
          </cell>
          <cell r="K55">
            <v>0</v>
          </cell>
          <cell r="L55">
            <v>0</v>
          </cell>
          <cell r="M55">
            <v>0</v>
          </cell>
          <cell r="N55">
            <v>4.13</v>
          </cell>
          <cell r="O55">
            <v>9.09</v>
          </cell>
          <cell r="P55">
            <v>0</v>
          </cell>
          <cell r="Q55">
            <v>93.87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740.48</v>
          </cell>
          <cell r="W55">
            <v>32.71</v>
          </cell>
          <cell r="X55">
            <v>0</v>
          </cell>
          <cell r="Y55">
            <v>261.68880000000001</v>
          </cell>
          <cell r="Z55">
            <v>703.28869999999995</v>
          </cell>
          <cell r="AA55">
            <v>32.711100000000002</v>
          </cell>
          <cell r="AB55">
            <v>413.36</v>
          </cell>
          <cell r="AC55">
            <v>909.26</v>
          </cell>
          <cell r="AD55">
            <v>0</v>
          </cell>
          <cell r="AE55">
            <v>2427.42</v>
          </cell>
          <cell r="AF55">
            <v>3271.11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474.71</v>
          </cell>
          <cell r="AQ55">
            <v>0</v>
          </cell>
          <cell r="AR55">
            <v>301.52999999999997</v>
          </cell>
          <cell r="AS55">
            <v>65.7</v>
          </cell>
          <cell r="AT55">
            <v>0</v>
          </cell>
          <cell r="AU55">
            <v>9.09</v>
          </cell>
          <cell r="AV55">
            <v>4.13</v>
          </cell>
          <cell r="AW55">
            <v>0</v>
          </cell>
          <cell r="AX55">
            <v>0</v>
          </cell>
          <cell r="AY55">
            <v>93.87</v>
          </cell>
          <cell r="AZ55">
            <v>32.71</v>
          </cell>
          <cell r="BA55">
            <v>0</v>
          </cell>
          <cell r="BB55">
            <v>0</v>
          </cell>
          <cell r="BC55">
            <v>740.48</v>
          </cell>
          <cell r="BD55">
            <v>14734.388599999998</v>
          </cell>
        </row>
        <row r="56">
          <cell r="B56" t="str">
            <v>João Paulo de Sousa Lopes</v>
          </cell>
          <cell r="C56">
            <v>3352.89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311.33999999999997</v>
          </cell>
          <cell r="J56">
            <v>101.43</v>
          </cell>
          <cell r="K56">
            <v>0</v>
          </cell>
          <cell r="L56">
            <v>0</v>
          </cell>
          <cell r="M56">
            <v>0</v>
          </cell>
          <cell r="N56">
            <v>8.68</v>
          </cell>
          <cell r="O56">
            <v>4.55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959.29</v>
          </cell>
          <cell r="W56">
            <v>0</v>
          </cell>
          <cell r="X56">
            <v>0</v>
          </cell>
          <cell r="Y56">
            <v>268.2312</v>
          </cell>
          <cell r="Z56">
            <v>720.87139999999999</v>
          </cell>
          <cell r="AA56">
            <v>33.5289</v>
          </cell>
          <cell r="AB56">
            <v>867.99</v>
          </cell>
          <cell r="AC56">
            <v>454.52</v>
          </cell>
          <cell r="AD56">
            <v>0</v>
          </cell>
          <cell r="AE56">
            <v>1151.0999999999999</v>
          </cell>
          <cell r="AF56">
            <v>3352.89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311.33999999999997</v>
          </cell>
          <cell r="AS56">
            <v>101.43</v>
          </cell>
          <cell r="AT56">
            <v>0</v>
          </cell>
          <cell r="AU56">
            <v>4.55</v>
          </cell>
          <cell r="AV56">
            <v>8.68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959.29</v>
          </cell>
          <cell r="BD56">
            <v>12972.601499999999</v>
          </cell>
        </row>
        <row r="57">
          <cell r="B57" t="str">
            <v>Erica Bortolote da Silva</v>
          </cell>
          <cell r="C57">
            <v>3271.11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301.52999999999997</v>
          </cell>
          <cell r="J57">
            <v>90.64</v>
          </cell>
          <cell r="K57">
            <v>0</v>
          </cell>
          <cell r="L57">
            <v>0</v>
          </cell>
          <cell r="M57">
            <v>0</v>
          </cell>
          <cell r="N57">
            <v>8.4700000000000006</v>
          </cell>
          <cell r="O57">
            <v>4.34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261.68880000000001</v>
          </cell>
          <cell r="Z57">
            <v>703.28869999999995</v>
          </cell>
          <cell r="AA57">
            <v>32.711100000000002</v>
          </cell>
          <cell r="AB57">
            <v>847.33</v>
          </cell>
          <cell r="AC57">
            <v>434</v>
          </cell>
          <cell r="AD57">
            <v>0</v>
          </cell>
          <cell r="AE57">
            <v>1151.0999999999999</v>
          </cell>
          <cell r="AF57">
            <v>3271.11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301.52999999999997</v>
          </cell>
          <cell r="AS57">
            <v>90.64</v>
          </cell>
          <cell r="AT57">
            <v>0</v>
          </cell>
          <cell r="AU57">
            <v>4.34</v>
          </cell>
          <cell r="AV57">
            <v>8.4700000000000006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10782.298599999998</v>
          </cell>
        </row>
        <row r="58">
          <cell r="B58" t="str">
            <v>Teresa Cristina Gonçalez Lopez</v>
          </cell>
          <cell r="C58">
            <v>1329.98</v>
          </cell>
          <cell r="D58">
            <v>1692.8</v>
          </cell>
          <cell r="E58">
            <v>0</v>
          </cell>
          <cell r="F58">
            <v>0</v>
          </cell>
          <cell r="G58">
            <v>300</v>
          </cell>
          <cell r="H58">
            <v>0</v>
          </cell>
          <cell r="I58">
            <v>297.75</v>
          </cell>
          <cell r="J58">
            <v>0</v>
          </cell>
          <cell r="K58">
            <v>83.12</v>
          </cell>
          <cell r="L58">
            <v>0</v>
          </cell>
          <cell r="M58">
            <v>0</v>
          </cell>
          <cell r="N58">
            <v>4.13</v>
          </cell>
          <cell r="O58">
            <v>4.96</v>
          </cell>
          <cell r="P58">
            <v>0</v>
          </cell>
          <cell r="Q58">
            <v>0</v>
          </cell>
          <cell r="R58">
            <v>0</v>
          </cell>
          <cell r="S58">
            <v>1556.95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259.1728</v>
          </cell>
          <cell r="Z58">
            <v>696.52690000000007</v>
          </cell>
          <cell r="AA58">
            <v>32.396599999999999</v>
          </cell>
          <cell r="AB58">
            <v>413.36</v>
          </cell>
          <cell r="AC58">
            <v>495.96</v>
          </cell>
          <cell r="AD58">
            <v>0</v>
          </cell>
          <cell r="AE58">
            <v>1151.0999999999999</v>
          </cell>
          <cell r="AF58">
            <v>1329.98</v>
          </cell>
          <cell r="AG58">
            <v>1692.8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300</v>
          </cell>
          <cell r="AP58">
            <v>0</v>
          </cell>
          <cell r="AQ58">
            <v>0</v>
          </cell>
          <cell r="AR58">
            <v>297.75</v>
          </cell>
          <cell r="AS58">
            <v>0</v>
          </cell>
          <cell r="AT58">
            <v>0</v>
          </cell>
          <cell r="AU58">
            <v>4.96</v>
          </cell>
          <cell r="AV58">
            <v>4.13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1556.95</v>
          </cell>
          <cell r="BB58">
            <v>83.12</v>
          </cell>
          <cell r="BC58">
            <v>0</v>
          </cell>
          <cell r="BD58">
            <v>13587.896299999999</v>
          </cell>
        </row>
        <row r="59">
          <cell r="B59" t="str">
            <v>Carolina Capsy Boga Ferreira</v>
          </cell>
          <cell r="C59">
            <v>6333.22</v>
          </cell>
          <cell r="D59">
            <v>0</v>
          </cell>
          <cell r="E59">
            <v>0</v>
          </cell>
          <cell r="F59">
            <v>7581.19</v>
          </cell>
          <cell r="G59">
            <v>0</v>
          </cell>
          <cell r="H59">
            <v>0</v>
          </cell>
          <cell r="I59">
            <v>828.38</v>
          </cell>
          <cell r="J59">
            <v>2700.71</v>
          </cell>
          <cell r="K59">
            <v>0</v>
          </cell>
          <cell r="L59">
            <v>0</v>
          </cell>
          <cell r="M59">
            <v>0</v>
          </cell>
          <cell r="N59">
            <v>4.13</v>
          </cell>
          <cell r="O59">
            <v>9.09</v>
          </cell>
          <cell r="P59">
            <v>74.099999999999994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103.95</v>
          </cell>
          <cell r="Y59">
            <v>1104.8368</v>
          </cell>
          <cell r="Z59">
            <v>2969.2489</v>
          </cell>
          <cell r="AA59">
            <v>138.1046</v>
          </cell>
          <cell r="AB59">
            <v>413.36</v>
          </cell>
          <cell r="AC59">
            <v>909.26</v>
          </cell>
          <cell r="AD59">
            <v>0</v>
          </cell>
          <cell r="AE59">
            <v>1151.0999999999999</v>
          </cell>
          <cell r="AF59">
            <v>6229.27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7581.19</v>
          </cell>
          <cell r="AO59">
            <v>0</v>
          </cell>
          <cell r="AP59">
            <v>0</v>
          </cell>
          <cell r="AQ59">
            <v>103.95</v>
          </cell>
          <cell r="AR59">
            <v>828.38</v>
          </cell>
          <cell r="AS59">
            <v>2700.71</v>
          </cell>
          <cell r="AT59">
            <v>0</v>
          </cell>
          <cell r="AU59">
            <v>9.09</v>
          </cell>
          <cell r="AV59">
            <v>4.13</v>
          </cell>
          <cell r="AW59">
            <v>0</v>
          </cell>
          <cell r="AX59">
            <v>74.099999999999994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41747.550299999995</v>
          </cell>
        </row>
        <row r="60">
          <cell r="B60" t="str">
            <v>Francine Derschner</v>
          </cell>
          <cell r="C60">
            <v>6367.64</v>
          </cell>
          <cell r="D60">
            <v>0</v>
          </cell>
          <cell r="E60">
            <v>0</v>
          </cell>
          <cell r="F60">
            <v>0</v>
          </cell>
          <cell r="G60">
            <v>4262.82</v>
          </cell>
          <cell r="H60">
            <v>0</v>
          </cell>
          <cell r="I60">
            <v>828.38</v>
          </cell>
          <cell r="J60">
            <v>1746.38</v>
          </cell>
          <cell r="K60">
            <v>0</v>
          </cell>
          <cell r="L60">
            <v>0</v>
          </cell>
          <cell r="M60">
            <v>0</v>
          </cell>
          <cell r="N60">
            <v>4.13</v>
          </cell>
          <cell r="O60">
            <v>9.09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60.77</v>
          </cell>
          <cell r="X60">
            <v>290.3</v>
          </cell>
          <cell r="Y60">
            <v>827.21280000000002</v>
          </cell>
          <cell r="Z60">
            <v>2223.1343999999999</v>
          </cell>
          <cell r="AA60">
            <v>103.4016</v>
          </cell>
          <cell r="AB60">
            <v>413.36</v>
          </cell>
          <cell r="AC60">
            <v>909.26</v>
          </cell>
          <cell r="AD60">
            <v>0</v>
          </cell>
          <cell r="AE60">
            <v>1151.0999999999999</v>
          </cell>
          <cell r="AF60">
            <v>6077.34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4262.82</v>
          </cell>
          <cell r="AN60">
            <v>0</v>
          </cell>
          <cell r="AO60">
            <v>0</v>
          </cell>
          <cell r="AP60">
            <v>0</v>
          </cell>
          <cell r="AQ60">
            <v>290.3</v>
          </cell>
          <cell r="AR60">
            <v>828.38</v>
          </cell>
          <cell r="AS60">
            <v>1746.38</v>
          </cell>
          <cell r="AT60">
            <v>0</v>
          </cell>
          <cell r="AU60">
            <v>9.09</v>
          </cell>
          <cell r="AV60">
            <v>4.13</v>
          </cell>
          <cell r="AW60">
            <v>0</v>
          </cell>
          <cell r="AX60">
            <v>0</v>
          </cell>
          <cell r="AY60">
            <v>0</v>
          </cell>
          <cell r="AZ60">
            <v>60.77</v>
          </cell>
          <cell r="BA60">
            <v>0</v>
          </cell>
          <cell r="BB60">
            <v>0</v>
          </cell>
          <cell r="BC60">
            <v>0</v>
          </cell>
          <cell r="BD60">
            <v>32185.888800000001</v>
          </cell>
        </row>
        <row r="61">
          <cell r="B61" t="str">
            <v>Jorge Salomão Siufi Bitar</v>
          </cell>
          <cell r="C61">
            <v>3352.89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311.33999999999997</v>
          </cell>
          <cell r="J61">
            <v>101.43</v>
          </cell>
          <cell r="K61">
            <v>0</v>
          </cell>
          <cell r="L61">
            <v>0</v>
          </cell>
          <cell r="M61">
            <v>0</v>
          </cell>
          <cell r="N61">
            <v>4.13</v>
          </cell>
          <cell r="O61">
            <v>9.09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268.2312</v>
          </cell>
          <cell r="Z61">
            <v>720.87139999999999</v>
          </cell>
          <cell r="AA61">
            <v>33.5289</v>
          </cell>
          <cell r="AB61">
            <v>413.36</v>
          </cell>
          <cell r="AC61">
            <v>909.26</v>
          </cell>
          <cell r="AD61">
            <v>0</v>
          </cell>
          <cell r="AE61">
            <v>1151.0999999999999</v>
          </cell>
          <cell r="AF61">
            <v>3352.89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311.33999999999997</v>
          </cell>
          <cell r="AS61">
            <v>101.43</v>
          </cell>
          <cell r="AT61">
            <v>0</v>
          </cell>
          <cell r="AU61">
            <v>9.09</v>
          </cell>
          <cell r="AV61">
            <v>4.13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11054.111499999999</v>
          </cell>
        </row>
        <row r="62">
          <cell r="B62" t="str">
            <v>Ewerton Lacerda Costa</v>
          </cell>
          <cell r="C62">
            <v>3271.11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301.52999999999997</v>
          </cell>
          <cell r="J62">
            <v>90.64</v>
          </cell>
          <cell r="K62">
            <v>0</v>
          </cell>
          <cell r="L62">
            <v>0</v>
          </cell>
          <cell r="M62">
            <v>0</v>
          </cell>
          <cell r="N62">
            <v>4.13</v>
          </cell>
          <cell r="O62">
            <v>9.09</v>
          </cell>
          <cell r="P62">
            <v>0</v>
          </cell>
          <cell r="Q62">
            <v>0</v>
          </cell>
          <cell r="R62">
            <v>196.27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32.71</v>
          </cell>
          <cell r="X62">
            <v>0</v>
          </cell>
          <cell r="Y62">
            <v>261.68880000000001</v>
          </cell>
          <cell r="Z62">
            <v>703.28869999999995</v>
          </cell>
          <cell r="AA62">
            <v>32.711100000000002</v>
          </cell>
          <cell r="AB62">
            <v>413.36</v>
          </cell>
          <cell r="AC62">
            <v>909.26</v>
          </cell>
          <cell r="AD62">
            <v>388.08</v>
          </cell>
          <cell r="AE62">
            <v>1151.0999999999999</v>
          </cell>
          <cell r="AF62">
            <v>3271.11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301.52999999999997</v>
          </cell>
          <cell r="AS62">
            <v>90.64</v>
          </cell>
          <cell r="AT62">
            <v>196.27</v>
          </cell>
          <cell r="AU62">
            <v>9.09</v>
          </cell>
          <cell r="AV62">
            <v>4.13</v>
          </cell>
          <cell r="AW62">
            <v>0</v>
          </cell>
          <cell r="AX62">
            <v>0</v>
          </cell>
          <cell r="AY62">
            <v>0</v>
          </cell>
          <cell r="AZ62">
            <v>32.71</v>
          </cell>
          <cell r="BA62">
            <v>0</v>
          </cell>
          <cell r="BB62">
            <v>0</v>
          </cell>
          <cell r="BC62">
            <v>0</v>
          </cell>
          <cell r="BD62">
            <v>11670.448599999998</v>
          </cell>
        </row>
        <row r="63">
          <cell r="B63" t="str">
            <v>André Ferreira de Magalhães</v>
          </cell>
          <cell r="C63">
            <v>2794.08</v>
          </cell>
          <cell r="D63">
            <v>1459.17</v>
          </cell>
          <cell r="E63">
            <v>0</v>
          </cell>
          <cell r="F63">
            <v>0</v>
          </cell>
          <cell r="G63">
            <v>2891.17</v>
          </cell>
          <cell r="H63">
            <v>0</v>
          </cell>
          <cell r="I63">
            <v>828.38</v>
          </cell>
          <cell r="J63">
            <v>445.72</v>
          </cell>
          <cell r="K63">
            <v>0</v>
          </cell>
          <cell r="L63">
            <v>0</v>
          </cell>
          <cell r="M63">
            <v>0</v>
          </cell>
          <cell r="N63">
            <v>4.13</v>
          </cell>
          <cell r="O63">
            <v>7.03</v>
          </cell>
          <cell r="P63">
            <v>0</v>
          </cell>
          <cell r="Q63">
            <v>164.85</v>
          </cell>
          <cell r="R63">
            <v>0</v>
          </cell>
          <cell r="S63">
            <v>1344.35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571.55359999999996</v>
          </cell>
          <cell r="Z63">
            <v>1536.0504000000001</v>
          </cell>
          <cell r="AA63">
            <v>71.444199999999995</v>
          </cell>
          <cell r="AB63">
            <v>413.36</v>
          </cell>
          <cell r="AC63">
            <v>702.61</v>
          </cell>
          <cell r="AD63">
            <v>0</v>
          </cell>
          <cell r="AE63">
            <v>2427.42</v>
          </cell>
          <cell r="AF63">
            <v>2794.08</v>
          </cell>
          <cell r="AG63">
            <v>1459.17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2891.17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828.38</v>
          </cell>
          <cell r="AS63">
            <v>445.72</v>
          </cell>
          <cell r="AT63">
            <v>0</v>
          </cell>
          <cell r="AU63">
            <v>7.03</v>
          </cell>
          <cell r="AV63">
            <v>4.13</v>
          </cell>
          <cell r="AW63">
            <v>0</v>
          </cell>
          <cell r="AX63">
            <v>0</v>
          </cell>
          <cell r="AY63">
            <v>164.85</v>
          </cell>
          <cell r="AZ63">
            <v>0</v>
          </cell>
          <cell r="BA63">
            <v>1344.35</v>
          </cell>
          <cell r="BB63">
            <v>0</v>
          </cell>
          <cell r="BC63">
            <v>0</v>
          </cell>
          <cell r="BD63">
            <v>25600.198200000003</v>
          </cell>
        </row>
        <row r="64">
          <cell r="B64" t="str">
            <v>Maria Flavia Marques</v>
          </cell>
          <cell r="C64">
            <v>10212.93</v>
          </cell>
          <cell r="D64">
            <v>0</v>
          </cell>
          <cell r="E64">
            <v>0</v>
          </cell>
          <cell r="F64">
            <v>0</v>
          </cell>
          <cell r="G64">
            <v>1021.29</v>
          </cell>
          <cell r="H64">
            <v>0</v>
          </cell>
          <cell r="I64">
            <v>828.38</v>
          </cell>
          <cell r="J64">
            <v>1992.25</v>
          </cell>
          <cell r="K64">
            <v>0</v>
          </cell>
          <cell r="L64">
            <v>0</v>
          </cell>
          <cell r="M64">
            <v>0</v>
          </cell>
          <cell r="N64">
            <v>8.4700000000000006</v>
          </cell>
          <cell r="O64">
            <v>4.34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898.73759999999993</v>
          </cell>
          <cell r="Z64">
            <v>2415.3572999999997</v>
          </cell>
          <cell r="AA64">
            <v>112.34219999999999</v>
          </cell>
          <cell r="AB64">
            <v>847.33</v>
          </cell>
          <cell r="AC64">
            <v>434</v>
          </cell>
          <cell r="AD64">
            <v>0</v>
          </cell>
          <cell r="AE64">
            <v>1151.0999999999999</v>
          </cell>
          <cell r="AF64">
            <v>10212.93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1021.29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828.38</v>
          </cell>
          <cell r="AS64">
            <v>1992.25</v>
          </cell>
          <cell r="AT64">
            <v>0</v>
          </cell>
          <cell r="AU64">
            <v>4.34</v>
          </cell>
          <cell r="AV64">
            <v>8.4700000000000006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33994.187100000003</v>
          </cell>
        </row>
        <row r="65">
          <cell r="B65" t="str">
            <v>Adriano do Nascimento Araujo</v>
          </cell>
          <cell r="C65">
            <v>3271.11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301.52999999999997</v>
          </cell>
          <cell r="J65">
            <v>90.64</v>
          </cell>
          <cell r="K65">
            <v>0</v>
          </cell>
          <cell r="L65">
            <v>0</v>
          </cell>
          <cell r="M65">
            <v>0</v>
          </cell>
          <cell r="N65">
            <v>8.68</v>
          </cell>
          <cell r="O65">
            <v>4.55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899.49</v>
          </cell>
          <cell r="W65">
            <v>32.71</v>
          </cell>
          <cell r="X65">
            <v>0</v>
          </cell>
          <cell r="Y65">
            <v>261.68880000000001</v>
          </cell>
          <cell r="Z65">
            <v>703.28869999999995</v>
          </cell>
          <cell r="AA65">
            <v>32.711100000000002</v>
          </cell>
          <cell r="AB65">
            <v>867.99</v>
          </cell>
          <cell r="AC65">
            <v>454.52</v>
          </cell>
          <cell r="AD65">
            <v>0</v>
          </cell>
          <cell r="AE65">
            <v>1618.28</v>
          </cell>
          <cell r="AF65">
            <v>3271.11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301.52999999999997</v>
          </cell>
          <cell r="AS65">
            <v>90.64</v>
          </cell>
          <cell r="AT65">
            <v>0</v>
          </cell>
          <cell r="AU65">
            <v>4.55</v>
          </cell>
          <cell r="AV65">
            <v>8.68</v>
          </cell>
          <cell r="AW65">
            <v>0</v>
          </cell>
          <cell r="AX65">
            <v>0</v>
          </cell>
          <cell r="AY65">
            <v>0</v>
          </cell>
          <cell r="AZ65">
            <v>32.71</v>
          </cell>
          <cell r="BA65">
            <v>0</v>
          </cell>
          <cell r="BB65">
            <v>0</v>
          </cell>
          <cell r="BC65">
            <v>899.49</v>
          </cell>
          <cell r="BD65">
            <v>13155.898599999999</v>
          </cell>
        </row>
        <row r="66">
          <cell r="B66" t="str">
            <v>Litsuko Yoshida</v>
          </cell>
          <cell r="C66">
            <v>2025.78</v>
          </cell>
          <cell r="D66">
            <v>7958.25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828.38</v>
          </cell>
          <cell r="J66">
            <v>469.56</v>
          </cell>
          <cell r="K66">
            <v>0</v>
          </cell>
          <cell r="L66">
            <v>0</v>
          </cell>
          <cell r="M66">
            <v>0</v>
          </cell>
          <cell r="N66">
            <v>4.13</v>
          </cell>
          <cell r="O66">
            <v>2.48</v>
          </cell>
          <cell r="P66">
            <v>18.68</v>
          </cell>
          <cell r="Q66">
            <v>0</v>
          </cell>
          <cell r="R66">
            <v>57.96</v>
          </cell>
          <cell r="S66">
            <v>6869.03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601.13839999999993</v>
          </cell>
          <cell r="Z66">
            <v>1615.5594999999998</v>
          </cell>
          <cell r="AA66">
            <v>75.142299999999992</v>
          </cell>
          <cell r="AB66">
            <v>413.36</v>
          </cell>
          <cell r="AC66">
            <v>247.98</v>
          </cell>
          <cell r="AD66">
            <v>57.96</v>
          </cell>
          <cell r="AE66">
            <v>1151.0999999999999</v>
          </cell>
          <cell r="AF66">
            <v>2025.78</v>
          </cell>
          <cell r="AG66">
            <v>7958.25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828.38</v>
          </cell>
          <cell r="AS66">
            <v>469.56</v>
          </cell>
          <cell r="AT66">
            <v>57.96</v>
          </cell>
          <cell r="AU66">
            <v>2.48</v>
          </cell>
          <cell r="AV66">
            <v>4.13</v>
          </cell>
          <cell r="AW66">
            <v>0</v>
          </cell>
          <cell r="AX66">
            <v>18.68</v>
          </cell>
          <cell r="AY66">
            <v>0</v>
          </cell>
          <cell r="AZ66">
            <v>0</v>
          </cell>
          <cell r="BA66">
            <v>6869.03</v>
          </cell>
          <cell r="BB66">
            <v>0</v>
          </cell>
          <cell r="BC66">
            <v>0</v>
          </cell>
          <cell r="BD66">
            <v>40630.7402</v>
          </cell>
        </row>
        <row r="67">
          <cell r="B67" t="str">
            <v>Joyce de Almeida Rosa Orlando</v>
          </cell>
          <cell r="C67">
            <v>3271.11</v>
          </cell>
          <cell r="D67">
            <v>0</v>
          </cell>
          <cell r="E67">
            <v>0</v>
          </cell>
          <cell r="F67">
            <v>0</v>
          </cell>
          <cell r="G67">
            <v>3551.18</v>
          </cell>
          <cell r="H67">
            <v>0</v>
          </cell>
          <cell r="I67">
            <v>791.29</v>
          </cell>
          <cell r="J67">
            <v>789.17</v>
          </cell>
          <cell r="K67">
            <v>0</v>
          </cell>
          <cell r="L67">
            <v>0</v>
          </cell>
          <cell r="M67">
            <v>230.22</v>
          </cell>
          <cell r="N67">
            <v>4.13</v>
          </cell>
          <cell r="O67">
            <v>8.68</v>
          </cell>
          <cell r="P67">
            <v>0</v>
          </cell>
          <cell r="Q67">
            <v>17.95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793.75</v>
          </cell>
          <cell r="W67">
            <v>0</v>
          </cell>
          <cell r="X67">
            <v>0</v>
          </cell>
          <cell r="Y67">
            <v>545.78319999999997</v>
          </cell>
          <cell r="Z67">
            <v>1466.7923999999998</v>
          </cell>
          <cell r="AA67">
            <v>68.222899999999996</v>
          </cell>
          <cell r="AB67">
            <v>413.36</v>
          </cell>
          <cell r="AC67">
            <v>867.93</v>
          </cell>
          <cell r="AD67">
            <v>0</v>
          </cell>
          <cell r="AE67">
            <v>2302.1999999999998</v>
          </cell>
          <cell r="AF67">
            <v>3271.11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3551.18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791.29</v>
          </cell>
          <cell r="AS67">
            <v>789.17</v>
          </cell>
          <cell r="AT67">
            <v>0</v>
          </cell>
          <cell r="AU67">
            <v>8.68</v>
          </cell>
          <cell r="AV67">
            <v>4.13</v>
          </cell>
          <cell r="AW67">
            <v>230.22</v>
          </cell>
          <cell r="AX67">
            <v>0</v>
          </cell>
          <cell r="AY67">
            <v>17.95</v>
          </cell>
          <cell r="AZ67">
            <v>0</v>
          </cell>
          <cell r="BA67">
            <v>0</v>
          </cell>
          <cell r="BB67">
            <v>0</v>
          </cell>
          <cell r="BC67">
            <v>793.75</v>
          </cell>
          <cell r="BD67">
            <v>24579.248500000002</v>
          </cell>
        </row>
        <row r="68">
          <cell r="B68" t="str">
            <v>Renata Aparecida Pitana Braga Vasquez</v>
          </cell>
          <cell r="C68">
            <v>1853.63</v>
          </cell>
          <cell r="D68">
            <v>1931.32</v>
          </cell>
          <cell r="E68">
            <v>0</v>
          </cell>
          <cell r="F68">
            <v>0</v>
          </cell>
          <cell r="G68">
            <v>4572.92</v>
          </cell>
          <cell r="H68">
            <v>0</v>
          </cell>
          <cell r="I68">
            <v>828.38</v>
          </cell>
          <cell r="J68">
            <v>640.17999999999995</v>
          </cell>
          <cell r="K68">
            <v>0</v>
          </cell>
          <cell r="L68">
            <v>0</v>
          </cell>
          <cell r="M68">
            <v>0</v>
          </cell>
          <cell r="N68">
            <v>6.82</v>
          </cell>
          <cell r="O68">
            <v>2.69</v>
          </cell>
          <cell r="P68">
            <v>0</v>
          </cell>
          <cell r="Q68">
            <v>34.03</v>
          </cell>
          <cell r="R68">
            <v>0</v>
          </cell>
          <cell r="S68">
            <v>1742.95</v>
          </cell>
          <cell r="T68">
            <v>0</v>
          </cell>
          <cell r="U68">
            <v>0</v>
          </cell>
          <cell r="V68">
            <v>1144.6199999999999</v>
          </cell>
          <cell r="W68">
            <v>0</v>
          </cell>
          <cell r="X68">
            <v>0</v>
          </cell>
          <cell r="Y68">
            <v>668.6296000000001</v>
          </cell>
          <cell r="Z68">
            <v>1796.9421000000002</v>
          </cell>
          <cell r="AA68">
            <v>83.578700000000012</v>
          </cell>
          <cell r="AB68">
            <v>682.01</v>
          </cell>
          <cell r="AC68">
            <v>268.62</v>
          </cell>
          <cell r="AD68">
            <v>0</v>
          </cell>
          <cell r="AE68">
            <v>3236.56</v>
          </cell>
          <cell r="AF68">
            <v>1853.63</v>
          </cell>
          <cell r="AG68">
            <v>1931.32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4272.92</v>
          </cell>
          <cell r="AN68">
            <v>0</v>
          </cell>
          <cell r="AO68">
            <v>300</v>
          </cell>
          <cell r="AP68">
            <v>0</v>
          </cell>
          <cell r="AQ68">
            <v>0</v>
          </cell>
          <cell r="AR68">
            <v>828.38</v>
          </cell>
          <cell r="AS68">
            <v>640.17999999999995</v>
          </cell>
          <cell r="AT68">
            <v>0</v>
          </cell>
          <cell r="AU68">
            <v>2.69</v>
          </cell>
          <cell r="AV68">
            <v>6.82</v>
          </cell>
          <cell r="AW68">
            <v>0</v>
          </cell>
          <cell r="AX68">
            <v>0</v>
          </cell>
          <cell r="AY68">
            <v>34.03</v>
          </cell>
          <cell r="AZ68">
            <v>0</v>
          </cell>
          <cell r="BA68">
            <v>1742.95</v>
          </cell>
          <cell r="BB68">
            <v>0</v>
          </cell>
          <cell r="BC68">
            <v>1144.6199999999999</v>
          </cell>
          <cell r="BD68">
            <v>32251.420399999999</v>
          </cell>
        </row>
        <row r="69">
          <cell r="B69" t="str">
            <v>Julian Moya Gomez</v>
          </cell>
          <cell r="C69">
            <v>6077.34</v>
          </cell>
          <cell r="D69">
            <v>0</v>
          </cell>
          <cell r="E69">
            <v>0</v>
          </cell>
          <cell r="F69">
            <v>0</v>
          </cell>
          <cell r="G69">
            <v>300</v>
          </cell>
          <cell r="H69">
            <v>0</v>
          </cell>
          <cell r="I69">
            <v>729</v>
          </cell>
          <cell r="J69">
            <v>683.93</v>
          </cell>
          <cell r="K69">
            <v>0</v>
          </cell>
          <cell r="L69">
            <v>0</v>
          </cell>
          <cell r="M69">
            <v>0</v>
          </cell>
          <cell r="N69">
            <v>4.13</v>
          </cell>
          <cell r="O69">
            <v>9.09</v>
          </cell>
          <cell r="P69">
            <v>12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510.18720000000002</v>
          </cell>
          <cell r="Z69">
            <v>1371.1280999999999</v>
          </cell>
          <cell r="AA69">
            <v>63.773400000000002</v>
          </cell>
          <cell r="AB69">
            <v>413.36</v>
          </cell>
          <cell r="AC69">
            <v>909.26</v>
          </cell>
          <cell r="AD69">
            <v>0</v>
          </cell>
          <cell r="AE69">
            <v>1151.0999999999999</v>
          </cell>
          <cell r="AF69">
            <v>6077.34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300</v>
          </cell>
          <cell r="AP69">
            <v>0</v>
          </cell>
          <cell r="AQ69">
            <v>0</v>
          </cell>
          <cell r="AR69">
            <v>729</v>
          </cell>
          <cell r="AS69">
            <v>683.93</v>
          </cell>
          <cell r="AT69">
            <v>0</v>
          </cell>
          <cell r="AU69">
            <v>9.09</v>
          </cell>
          <cell r="AV69">
            <v>4.13</v>
          </cell>
          <cell r="AW69">
            <v>0</v>
          </cell>
          <cell r="AX69">
            <v>12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20049.788700000001</v>
          </cell>
        </row>
        <row r="70">
          <cell r="B70" t="str">
            <v>Magnólia Borges dos Santos Cruz</v>
          </cell>
          <cell r="C70">
            <v>1117.6300000000001</v>
          </cell>
          <cell r="D70">
            <v>4418.34</v>
          </cell>
          <cell r="E70">
            <v>0</v>
          </cell>
          <cell r="F70">
            <v>352.26</v>
          </cell>
          <cell r="G70">
            <v>300</v>
          </cell>
          <cell r="H70">
            <v>0</v>
          </cell>
          <cell r="I70">
            <v>510.55</v>
          </cell>
          <cell r="J70">
            <v>64.510000000000005</v>
          </cell>
          <cell r="K70">
            <v>0</v>
          </cell>
          <cell r="L70">
            <v>0</v>
          </cell>
          <cell r="M70">
            <v>230.22</v>
          </cell>
          <cell r="N70">
            <v>5.58</v>
          </cell>
          <cell r="O70">
            <v>1.45</v>
          </cell>
          <cell r="P70">
            <v>38.299999999999997</v>
          </cell>
          <cell r="Q70">
            <v>0</v>
          </cell>
          <cell r="R70">
            <v>0</v>
          </cell>
          <cell r="S70">
            <v>4070.79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385.36160000000001</v>
          </cell>
          <cell r="Z70">
            <v>1035.6594</v>
          </cell>
          <cell r="AA70">
            <v>48.170200000000001</v>
          </cell>
          <cell r="AB70">
            <v>558.02</v>
          </cell>
          <cell r="AC70">
            <v>144.66</v>
          </cell>
          <cell r="AD70">
            <v>0</v>
          </cell>
          <cell r="AE70">
            <v>2302.1999999999998</v>
          </cell>
          <cell r="AF70">
            <v>1117.6300000000001</v>
          </cell>
          <cell r="AG70">
            <v>4418.34</v>
          </cell>
          <cell r="AH70">
            <v>0</v>
          </cell>
          <cell r="AI70">
            <v>284.08</v>
          </cell>
          <cell r="AJ70">
            <v>0</v>
          </cell>
          <cell r="AK70">
            <v>68.180000000000007</v>
          </cell>
          <cell r="AL70">
            <v>0</v>
          </cell>
          <cell r="AM70">
            <v>0</v>
          </cell>
          <cell r="AN70">
            <v>0</v>
          </cell>
          <cell r="AO70">
            <v>300</v>
          </cell>
          <cell r="AP70">
            <v>0</v>
          </cell>
          <cell r="AQ70">
            <v>0</v>
          </cell>
          <cell r="AR70">
            <v>510.55</v>
          </cell>
          <cell r="AS70">
            <v>64.510000000000005</v>
          </cell>
          <cell r="AT70">
            <v>0</v>
          </cell>
          <cell r="AU70">
            <v>1.45</v>
          </cell>
          <cell r="AV70">
            <v>5.58</v>
          </cell>
          <cell r="AW70">
            <v>230.22</v>
          </cell>
          <cell r="AX70">
            <v>38.299999999999997</v>
          </cell>
          <cell r="AY70">
            <v>0</v>
          </cell>
          <cell r="AZ70">
            <v>0</v>
          </cell>
          <cell r="BA70">
            <v>4070.79</v>
          </cell>
          <cell r="BB70">
            <v>0</v>
          </cell>
          <cell r="BC70">
            <v>0</v>
          </cell>
          <cell r="BD70">
            <v>26693.331200000001</v>
          </cell>
        </row>
        <row r="71">
          <cell r="B71" t="str">
            <v>Velta Maria Krauklis de Oliveira</v>
          </cell>
          <cell r="C71">
            <v>2725.93</v>
          </cell>
          <cell r="D71">
            <v>2564.66</v>
          </cell>
          <cell r="E71">
            <v>0</v>
          </cell>
          <cell r="F71">
            <v>0</v>
          </cell>
          <cell r="G71">
            <v>6234.61</v>
          </cell>
          <cell r="H71">
            <v>0</v>
          </cell>
          <cell r="I71">
            <v>828.38</v>
          </cell>
          <cell r="J71">
            <v>1384.61</v>
          </cell>
          <cell r="K71">
            <v>0</v>
          </cell>
          <cell r="L71">
            <v>0</v>
          </cell>
          <cell r="M71">
            <v>0</v>
          </cell>
          <cell r="N71">
            <v>7.44</v>
          </cell>
          <cell r="O71">
            <v>3.31</v>
          </cell>
          <cell r="P71">
            <v>216.07</v>
          </cell>
          <cell r="Q71">
            <v>0</v>
          </cell>
          <cell r="R71">
            <v>0</v>
          </cell>
          <cell r="S71">
            <v>2500.5500000000002</v>
          </cell>
          <cell r="T71">
            <v>0</v>
          </cell>
          <cell r="U71">
            <v>0</v>
          </cell>
          <cell r="V71">
            <v>859.51</v>
          </cell>
          <cell r="W71">
            <v>0</v>
          </cell>
          <cell r="X71">
            <v>0</v>
          </cell>
          <cell r="Y71">
            <v>785.23440000000005</v>
          </cell>
          <cell r="Z71">
            <v>2110.3175000000001</v>
          </cell>
          <cell r="AA71">
            <v>98.154300000000006</v>
          </cell>
          <cell r="AB71">
            <v>744</v>
          </cell>
          <cell r="AC71">
            <v>330.64</v>
          </cell>
          <cell r="AD71">
            <v>0</v>
          </cell>
          <cell r="AE71">
            <v>1151.0999999999999</v>
          </cell>
          <cell r="AF71">
            <v>2725.93</v>
          </cell>
          <cell r="AG71">
            <v>2564.66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5934.61</v>
          </cell>
          <cell r="AN71">
            <v>0</v>
          </cell>
          <cell r="AO71">
            <v>300</v>
          </cell>
          <cell r="AP71">
            <v>0</v>
          </cell>
          <cell r="AQ71">
            <v>0</v>
          </cell>
          <cell r="AR71">
            <v>828.38</v>
          </cell>
          <cell r="AS71">
            <v>1384.61</v>
          </cell>
          <cell r="AT71">
            <v>0</v>
          </cell>
          <cell r="AU71">
            <v>3.31</v>
          </cell>
          <cell r="AV71">
            <v>7.44</v>
          </cell>
          <cell r="AW71">
            <v>0</v>
          </cell>
          <cell r="AX71">
            <v>216.07</v>
          </cell>
          <cell r="AY71">
            <v>0</v>
          </cell>
          <cell r="AZ71">
            <v>0</v>
          </cell>
          <cell r="BA71">
            <v>2500.5500000000002</v>
          </cell>
          <cell r="BB71">
            <v>0</v>
          </cell>
          <cell r="BC71">
            <v>859.51</v>
          </cell>
          <cell r="BD71">
            <v>39869.586199999998</v>
          </cell>
        </row>
        <row r="72">
          <cell r="B72" t="str">
            <v>Bruno Alvares de Siqueira</v>
          </cell>
          <cell r="C72">
            <v>3352.89</v>
          </cell>
          <cell r="D72">
            <v>0</v>
          </cell>
          <cell r="E72">
            <v>0</v>
          </cell>
          <cell r="F72">
            <v>0</v>
          </cell>
          <cell r="G72">
            <v>210</v>
          </cell>
          <cell r="H72">
            <v>0</v>
          </cell>
          <cell r="I72">
            <v>336.54</v>
          </cell>
          <cell r="J72">
            <v>129.15</v>
          </cell>
          <cell r="K72">
            <v>0</v>
          </cell>
          <cell r="L72">
            <v>0</v>
          </cell>
          <cell r="M72">
            <v>0</v>
          </cell>
          <cell r="N72">
            <v>8.68</v>
          </cell>
          <cell r="O72">
            <v>4.55</v>
          </cell>
          <cell r="P72">
            <v>60</v>
          </cell>
          <cell r="Q72">
            <v>67.36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33.53</v>
          </cell>
          <cell r="X72">
            <v>0</v>
          </cell>
          <cell r="Y72">
            <v>285.03120000000001</v>
          </cell>
          <cell r="Z72">
            <v>766.02139999999997</v>
          </cell>
          <cell r="AA72">
            <v>35.628900000000002</v>
          </cell>
          <cell r="AB72">
            <v>867.99</v>
          </cell>
          <cell r="AC72">
            <v>454.52</v>
          </cell>
          <cell r="AD72">
            <v>0</v>
          </cell>
          <cell r="AE72">
            <v>2427.42</v>
          </cell>
          <cell r="AF72">
            <v>3352.89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210</v>
          </cell>
          <cell r="AP72">
            <v>0</v>
          </cell>
          <cell r="AQ72">
            <v>0</v>
          </cell>
          <cell r="AR72">
            <v>336.54</v>
          </cell>
          <cell r="AS72">
            <v>129.15</v>
          </cell>
          <cell r="AT72">
            <v>0</v>
          </cell>
          <cell r="AU72">
            <v>4.55</v>
          </cell>
          <cell r="AV72">
            <v>8.68</v>
          </cell>
          <cell r="AW72">
            <v>0</v>
          </cell>
          <cell r="AX72">
            <v>60</v>
          </cell>
          <cell r="AY72">
            <v>67.36</v>
          </cell>
          <cell r="AZ72">
            <v>33.53</v>
          </cell>
          <cell r="BA72">
            <v>0</v>
          </cell>
          <cell r="BB72">
            <v>0</v>
          </cell>
          <cell r="BC72">
            <v>0</v>
          </cell>
          <cell r="BD72">
            <v>13242.011499999999</v>
          </cell>
        </row>
        <row r="73">
          <cell r="B73" t="str">
            <v>Clarisse Coutinho Beck e Silva</v>
          </cell>
          <cell r="C73">
            <v>7627.13</v>
          </cell>
          <cell r="D73">
            <v>0</v>
          </cell>
          <cell r="E73">
            <v>0</v>
          </cell>
          <cell r="F73">
            <v>0</v>
          </cell>
          <cell r="G73">
            <v>2334.16</v>
          </cell>
          <cell r="H73">
            <v>0</v>
          </cell>
          <cell r="I73">
            <v>828.38</v>
          </cell>
          <cell r="J73">
            <v>1642.19</v>
          </cell>
          <cell r="K73">
            <v>0</v>
          </cell>
          <cell r="L73">
            <v>0</v>
          </cell>
          <cell r="M73">
            <v>0</v>
          </cell>
          <cell r="N73">
            <v>4.13</v>
          </cell>
          <cell r="O73">
            <v>8.68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796.90320000000008</v>
          </cell>
          <cell r="Z73">
            <v>2141.6774</v>
          </cell>
          <cell r="AA73">
            <v>99.61290000000001</v>
          </cell>
          <cell r="AB73">
            <v>413.36</v>
          </cell>
          <cell r="AC73">
            <v>867.93</v>
          </cell>
          <cell r="AD73">
            <v>0</v>
          </cell>
          <cell r="AE73">
            <v>1151.0999999999999</v>
          </cell>
          <cell r="AF73">
            <v>7627.13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2334.16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828.38</v>
          </cell>
          <cell r="AS73">
            <v>1642.19</v>
          </cell>
          <cell r="AT73">
            <v>0</v>
          </cell>
          <cell r="AU73">
            <v>8.68</v>
          </cell>
          <cell r="AV73">
            <v>4.13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30359.923500000001</v>
          </cell>
        </row>
        <row r="74">
          <cell r="B74" t="str">
            <v>Vanessa Barbosa Enju</v>
          </cell>
          <cell r="C74">
            <v>6941.93</v>
          </cell>
          <cell r="D74">
            <v>468.49</v>
          </cell>
          <cell r="E74">
            <v>0</v>
          </cell>
          <cell r="F74">
            <v>0</v>
          </cell>
          <cell r="G74">
            <v>10524.64</v>
          </cell>
          <cell r="H74">
            <v>474.71</v>
          </cell>
          <cell r="I74">
            <v>828.38</v>
          </cell>
          <cell r="J74">
            <v>4922.8599999999997</v>
          </cell>
          <cell r="K74">
            <v>0</v>
          </cell>
          <cell r="L74">
            <v>0</v>
          </cell>
          <cell r="M74">
            <v>230.22</v>
          </cell>
          <cell r="N74">
            <v>4.13</v>
          </cell>
          <cell r="O74">
            <v>8.68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1349.4312000000002</v>
          </cell>
          <cell r="Z74">
            <v>3626.5964000000004</v>
          </cell>
          <cell r="AA74">
            <v>168.67890000000003</v>
          </cell>
          <cell r="AB74">
            <v>413.36</v>
          </cell>
          <cell r="AC74">
            <v>867.93</v>
          </cell>
          <cell r="AD74">
            <v>0</v>
          </cell>
          <cell r="AE74">
            <v>2302.1999999999998</v>
          </cell>
          <cell r="AF74">
            <v>5874.76</v>
          </cell>
          <cell r="AG74">
            <v>468.49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10524.64</v>
          </cell>
          <cell r="AN74">
            <v>0</v>
          </cell>
          <cell r="AO74">
            <v>0</v>
          </cell>
          <cell r="AP74">
            <v>474.71</v>
          </cell>
          <cell r="AQ74">
            <v>1067.17</v>
          </cell>
          <cell r="AR74">
            <v>828.38</v>
          </cell>
          <cell r="AS74">
            <v>4922.8599999999997</v>
          </cell>
          <cell r="AT74">
            <v>0</v>
          </cell>
          <cell r="AU74">
            <v>8.68</v>
          </cell>
          <cell r="AV74">
            <v>4.13</v>
          </cell>
          <cell r="AW74">
            <v>230.22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57536.276500000007</v>
          </cell>
        </row>
        <row r="75">
          <cell r="B75" t="str">
            <v>Natália Jordão</v>
          </cell>
          <cell r="C75">
            <v>7627.13</v>
          </cell>
          <cell r="D75">
            <v>0</v>
          </cell>
          <cell r="E75">
            <v>0</v>
          </cell>
          <cell r="F75">
            <v>0</v>
          </cell>
          <cell r="G75">
            <v>2334.16</v>
          </cell>
          <cell r="H75">
            <v>0</v>
          </cell>
          <cell r="I75">
            <v>828.38</v>
          </cell>
          <cell r="J75">
            <v>1642.19</v>
          </cell>
          <cell r="K75">
            <v>0</v>
          </cell>
          <cell r="L75">
            <v>0</v>
          </cell>
          <cell r="M75">
            <v>0</v>
          </cell>
          <cell r="N75">
            <v>8.68</v>
          </cell>
          <cell r="O75">
            <v>4.55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796.90320000000008</v>
          </cell>
          <cell r="Z75">
            <v>2141.6774</v>
          </cell>
          <cell r="AA75">
            <v>99.61290000000001</v>
          </cell>
          <cell r="AB75">
            <v>867.99</v>
          </cell>
          <cell r="AC75">
            <v>454.52</v>
          </cell>
          <cell r="AD75">
            <v>0</v>
          </cell>
          <cell r="AE75">
            <v>1151.0999999999999</v>
          </cell>
          <cell r="AF75">
            <v>7627.13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2334.16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828.38</v>
          </cell>
          <cell r="AS75">
            <v>1642.19</v>
          </cell>
          <cell r="AT75">
            <v>0</v>
          </cell>
          <cell r="AU75">
            <v>4.55</v>
          </cell>
          <cell r="AV75">
            <v>8.68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30401.983500000002</v>
          </cell>
        </row>
        <row r="76">
          <cell r="B76" t="str">
            <v>Igor Casal da Conceição</v>
          </cell>
          <cell r="C76">
            <v>3271.11</v>
          </cell>
          <cell r="D76">
            <v>0</v>
          </cell>
          <cell r="E76">
            <v>0</v>
          </cell>
          <cell r="F76">
            <v>0</v>
          </cell>
          <cell r="G76">
            <v>3551.18</v>
          </cell>
          <cell r="H76">
            <v>0</v>
          </cell>
          <cell r="I76">
            <v>791.29</v>
          </cell>
          <cell r="J76">
            <v>789.17</v>
          </cell>
          <cell r="K76">
            <v>0</v>
          </cell>
          <cell r="L76">
            <v>0</v>
          </cell>
          <cell r="M76">
            <v>0</v>
          </cell>
          <cell r="N76">
            <v>8.68</v>
          </cell>
          <cell r="O76">
            <v>4.55</v>
          </cell>
          <cell r="P76">
            <v>91.18</v>
          </cell>
          <cell r="Q76">
            <v>0</v>
          </cell>
          <cell r="R76">
            <v>196.27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545.78319999999997</v>
          </cell>
          <cell r="Z76">
            <v>1466.7923999999998</v>
          </cell>
          <cell r="AA76">
            <v>68.222899999999996</v>
          </cell>
          <cell r="AB76">
            <v>867.99</v>
          </cell>
          <cell r="AC76">
            <v>454.52</v>
          </cell>
          <cell r="AD76">
            <v>388.08</v>
          </cell>
          <cell r="AE76">
            <v>1151.0999999999999</v>
          </cell>
          <cell r="AF76">
            <v>3271.11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3551.18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791.29</v>
          </cell>
          <cell r="AS76">
            <v>789.17</v>
          </cell>
          <cell r="AT76">
            <v>196.27</v>
          </cell>
          <cell r="AU76">
            <v>4.55</v>
          </cell>
          <cell r="AV76">
            <v>8.68</v>
          </cell>
          <cell r="AW76">
            <v>0</v>
          </cell>
          <cell r="AX76">
            <v>91.18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22349.3485</v>
          </cell>
        </row>
        <row r="77">
          <cell r="B77" t="str">
            <v>Alexandre Suguiyama Rovai</v>
          </cell>
          <cell r="C77">
            <v>3271.11</v>
          </cell>
          <cell r="D77">
            <v>0</v>
          </cell>
          <cell r="E77">
            <v>0</v>
          </cell>
          <cell r="F77">
            <v>0</v>
          </cell>
          <cell r="G77">
            <v>3551.19</v>
          </cell>
          <cell r="H77">
            <v>0</v>
          </cell>
          <cell r="I77">
            <v>791.29</v>
          </cell>
          <cell r="J77">
            <v>789.17</v>
          </cell>
          <cell r="K77">
            <v>0</v>
          </cell>
          <cell r="L77">
            <v>0</v>
          </cell>
          <cell r="M77">
            <v>0</v>
          </cell>
          <cell r="N77">
            <v>4.13</v>
          </cell>
          <cell r="O77">
            <v>9.09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32.71</v>
          </cell>
          <cell r="X77">
            <v>0</v>
          </cell>
          <cell r="Y77">
            <v>545.78399999999999</v>
          </cell>
          <cell r="Z77">
            <v>1466.7945000000002</v>
          </cell>
          <cell r="AA77">
            <v>68.222999999999999</v>
          </cell>
          <cell r="AB77">
            <v>413.36</v>
          </cell>
          <cell r="AC77">
            <v>909.26</v>
          </cell>
          <cell r="AD77">
            <v>0</v>
          </cell>
          <cell r="AE77">
            <v>1151.0999999999999</v>
          </cell>
          <cell r="AF77">
            <v>3271.11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3551.19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791.29</v>
          </cell>
          <cell r="AS77">
            <v>789.17</v>
          </cell>
          <cell r="AT77">
            <v>0</v>
          </cell>
          <cell r="AU77">
            <v>9.09</v>
          </cell>
          <cell r="AV77">
            <v>4.13</v>
          </cell>
          <cell r="AW77">
            <v>0</v>
          </cell>
          <cell r="AX77">
            <v>0</v>
          </cell>
          <cell r="AY77">
            <v>0</v>
          </cell>
          <cell r="AZ77">
            <v>32.71</v>
          </cell>
          <cell r="BA77">
            <v>0</v>
          </cell>
          <cell r="BB77">
            <v>0</v>
          </cell>
          <cell r="BC77">
            <v>0</v>
          </cell>
          <cell r="BD77">
            <v>21451.901500000004</v>
          </cell>
        </row>
        <row r="78">
          <cell r="B78" t="str">
            <v>Luan Kendji Yamauie</v>
          </cell>
          <cell r="C78">
            <v>3271.11</v>
          </cell>
          <cell r="D78">
            <v>0</v>
          </cell>
          <cell r="E78">
            <v>0</v>
          </cell>
          <cell r="F78">
            <v>254.43</v>
          </cell>
          <cell r="G78">
            <v>300</v>
          </cell>
          <cell r="H78">
            <v>0</v>
          </cell>
          <cell r="I78">
            <v>371.75</v>
          </cell>
          <cell r="J78">
            <v>163.27000000000001</v>
          </cell>
          <cell r="K78">
            <v>0</v>
          </cell>
          <cell r="L78">
            <v>0</v>
          </cell>
          <cell r="M78">
            <v>460.44</v>
          </cell>
          <cell r="N78">
            <v>8.68</v>
          </cell>
          <cell r="O78">
            <v>4.55</v>
          </cell>
          <cell r="P78">
            <v>0</v>
          </cell>
          <cell r="Q78">
            <v>69.8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32.71</v>
          </cell>
          <cell r="X78">
            <v>0</v>
          </cell>
          <cell r="Y78">
            <v>306.04320000000001</v>
          </cell>
          <cell r="Z78">
            <v>822.49109999999996</v>
          </cell>
          <cell r="AA78">
            <v>38.255400000000002</v>
          </cell>
          <cell r="AB78">
            <v>867.99</v>
          </cell>
          <cell r="AC78">
            <v>454.52</v>
          </cell>
          <cell r="AD78">
            <v>0</v>
          </cell>
          <cell r="AE78">
            <v>3453.3</v>
          </cell>
          <cell r="AF78">
            <v>3271.11</v>
          </cell>
          <cell r="AG78">
            <v>0</v>
          </cell>
          <cell r="AH78">
            <v>0</v>
          </cell>
          <cell r="AI78">
            <v>182.82</v>
          </cell>
          <cell r="AJ78">
            <v>22.36</v>
          </cell>
          <cell r="AK78">
            <v>49.25</v>
          </cell>
          <cell r="AL78">
            <v>0</v>
          </cell>
          <cell r="AM78">
            <v>0</v>
          </cell>
          <cell r="AN78">
            <v>0</v>
          </cell>
          <cell r="AO78">
            <v>300</v>
          </cell>
          <cell r="AP78">
            <v>0</v>
          </cell>
          <cell r="AQ78">
            <v>0</v>
          </cell>
          <cell r="AR78">
            <v>371.75</v>
          </cell>
          <cell r="AS78">
            <v>163.27000000000001</v>
          </cell>
          <cell r="AT78">
            <v>0</v>
          </cell>
          <cell r="AU78">
            <v>4.55</v>
          </cell>
          <cell r="AV78">
            <v>8.68</v>
          </cell>
          <cell r="AW78">
            <v>460.44</v>
          </cell>
          <cell r="AX78">
            <v>0</v>
          </cell>
          <cell r="AY78">
            <v>69.8</v>
          </cell>
          <cell r="AZ78">
            <v>32.71</v>
          </cell>
          <cell r="BA78">
            <v>0</v>
          </cell>
          <cell r="BB78">
            <v>0</v>
          </cell>
          <cell r="BC78">
            <v>0</v>
          </cell>
          <cell r="BD78">
            <v>15816.079700000002</v>
          </cell>
        </row>
        <row r="79">
          <cell r="B79" t="str">
            <v>Eduardo Gois Santos</v>
          </cell>
          <cell r="C79">
            <v>1090.3699999999999</v>
          </cell>
          <cell r="D79">
            <v>3419.94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424.09</v>
          </cell>
          <cell r="J79">
            <v>54.37</v>
          </cell>
          <cell r="K79">
            <v>0</v>
          </cell>
          <cell r="L79">
            <v>0</v>
          </cell>
          <cell r="M79">
            <v>0</v>
          </cell>
          <cell r="N79">
            <v>5.37</v>
          </cell>
          <cell r="O79">
            <v>1.24</v>
          </cell>
          <cell r="P79">
            <v>0</v>
          </cell>
          <cell r="Q79">
            <v>0</v>
          </cell>
          <cell r="R79">
            <v>65.42</v>
          </cell>
          <cell r="S79">
            <v>3075.1</v>
          </cell>
          <cell r="T79">
            <v>0</v>
          </cell>
          <cell r="U79">
            <v>0</v>
          </cell>
          <cell r="V79">
            <v>0</v>
          </cell>
          <cell r="W79">
            <v>32.71</v>
          </cell>
          <cell r="X79">
            <v>0</v>
          </cell>
          <cell r="Y79">
            <v>335.952</v>
          </cell>
          <cell r="Z79">
            <v>902.87109999999984</v>
          </cell>
          <cell r="AA79">
            <v>41.994</v>
          </cell>
          <cell r="AB79">
            <v>537.35</v>
          </cell>
          <cell r="AC79">
            <v>123.99</v>
          </cell>
          <cell r="AD79">
            <v>202.86</v>
          </cell>
          <cell r="AE79">
            <v>1618.28</v>
          </cell>
          <cell r="AF79">
            <v>1090.3699999999999</v>
          </cell>
          <cell r="AG79">
            <v>3419.94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424.09</v>
          </cell>
          <cell r="AS79">
            <v>54.37</v>
          </cell>
          <cell r="AT79">
            <v>65.42</v>
          </cell>
          <cell r="AU79">
            <v>1.24</v>
          </cell>
          <cell r="AV79">
            <v>5.37</v>
          </cell>
          <cell r="AW79">
            <v>0</v>
          </cell>
          <cell r="AX79">
            <v>0</v>
          </cell>
          <cell r="AY79">
            <v>0</v>
          </cell>
          <cell r="AZ79">
            <v>32.71</v>
          </cell>
          <cell r="BA79">
            <v>3075.1</v>
          </cell>
          <cell r="BB79">
            <v>0</v>
          </cell>
          <cell r="BC79">
            <v>0</v>
          </cell>
          <cell r="BD79">
            <v>20100.517100000001</v>
          </cell>
        </row>
        <row r="80">
          <cell r="B80" t="str">
            <v>Carolina de Moraes Lyra Schneider</v>
          </cell>
          <cell r="C80">
            <v>10212.93</v>
          </cell>
          <cell r="D80">
            <v>0</v>
          </cell>
          <cell r="E80">
            <v>0</v>
          </cell>
          <cell r="F80">
            <v>0</v>
          </cell>
          <cell r="G80">
            <v>1021.29</v>
          </cell>
          <cell r="H80">
            <v>0</v>
          </cell>
          <cell r="I80">
            <v>828.38</v>
          </cell>
          <cell r="J80">
            <v>1992.25</v>
          </cell>
          <cell r="K80">
            <v>0</v>
          </cell>
          <cell r="L80">
            <v>0</v>
          </cell>
          <cell r="M80">
            <v>0</v>
          </cell>
          <cell r="N80">
            <v>8.4700000000000006</v>
          </cell>
          <cell r="O80">
            <v>4.34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898.73759999999993</v>
          </cell>
          <cell r="Z80">
            <v>2415.3572999999997</v>
          </cell>
          <cell r="AA80">
            <v>112.34219999999999</v>
          </cell>
          <cell r="AB80">
            <v>847.33</v>
          </cell>
          <cell r="AC80">
            <v>434</v>
          </cell>
          <cell r="AD80">
            <v>0</v>
          </cell>
          <cell r="AE80">
            <v>1151.0999999999999</v>
          </cell>
          <cell r="AF80">
            <v>10212.93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1021.29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828.38</v>
          </cell>
          <cell r="AS80">
            <v>1992.25</v>
          </cell>
          <cell r="AT80">
            <v>0</v>
          </cell>
          <cell r="AU80">
            <v>4.34</v>
          </cell>
          <cell r="AV80">
            <v>8.4700000000000006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33994.187100000003</v>
          </cell>
        </row>
        <row r="81">
          <cell r="B81" t="str">
            <v>Robson Carvalho de Oliveira</v>
          </cell>
          <cell r="C81">
            <v>10468.24</v>
          </cell>
          <cell r="D81">
            <v>0</v>
          </cell>
          <cell r="E81">
            <v>0</v>
          </cell>
          <cell r="F81">
            <v>0</v>
          </cell>
          <cell r="G81">
            <v>1046.82</v>
          </cell>
          <cell r="H81">
            <v>0</v>
          </cell>
          <cell r="I81">
            <v>828.38</v>
          </cell>
          <cell r="J81">
            <v>2017.34</v>
          </cell>
          <cell r="K81">
            <v>0</v>
          </cell>
          <cell r="L81">
            <v>0</v>
          </cell>
          <cell r="M81">
            <v>230.22</v>
          </cell>
          <cell r="N81">
            <v>8.4700000000000006</v>
          </cell>
          <cell r="O81">
            <v>4.34</v>
          </cell>
          <cell r="P81">
            <v>20.6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921.20479999999998</v>
          </cell>
          <cell r="Z81">
            <v>2475.7379000000001</v>
          </cell>
          <cell r="AA81">
            <v>115.1506</v>
          </cell>
          <cell r="AB81">
            <v>847.33</v>
          </cell>
          <cell r="AC81">
            <v>434</v>
          </cell>
          <cell r="AD81">
            <v>0</v>
          </cell>
          <cell r="AE81">
            <v>2302.1999999999998</v>
          </cell>
          <cell r="AF81">
            <v>10468.24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1046.82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828.38</v>
          </cell>
          <cell r="AS81">
            <v>2017.34</v>
          </cell>
          <cell r="AT81">
            <v>0</v>
          </cell>
          <cell r="AU81">
            <v>4.34</v>
          </cell>
          <cell r="AV81">
            <v>8.4700000000000006</v>
          </cell>
          <cell r="AW81">
            <v>230.22</v>
          </cell>
          <cell r="AX81">
            <v>20.6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36344.443299999999</v>
          </cell>
        </row>
        <row r="82">
          <cell r="B82" t="str">
            <v>Lucas Santos Mota</v>
          </cell>
          <cell r="C82">
            <v>3271.11</v>
          </cell>
          <cell r="D82">
            <v>0</v>
          </cell>
          <cell r="E82">
            <v>0</v>
          </cell>
          <cell r="F82">
            <v>0</v>
          </cell>
          <cell r="G82">
            <v>300</v>
          </cell>
          <cell r="H82">
            <v>0</v>
          </cell>
          <cell r="I82">
            <v>337.53</v>
          </cell>
          <cell r="J82">
            <v>130.24</v>
          </cell>
          <cell r="K82">
            <v>0</v>
          </cell>
          <cell r="L82">
            <v>0</v>
          </cell>
          <cell r="M82">
            <v>0</v>
          </cell>
          <cell r="N82">
            <v>4.13</v>
          </cell>
          <cell r="O82">
            <v>9.09</v>
          </cell>
          <cell r="P82">
            <v>0</v>
          </cell>
          <cell r="Q82">
            <v>0</v>
          </cell>
          <cell r="R82">
            <v>196.27</v>
          </cell>
          <cell r="S82">
            <v>0</v>
          </cell>
          <cell r="T82">
            <v>0</v>
          </cell>
          <cell r="U82">
            <v>0</v>
          </cell>
          <cell r="V82">
            <v>846.58</v>
          </cell>
          <cell r="W82">
            <v>0</v>
          </cell>
          <cell r="X82">
            <v>0</v>
          </cell>
          <cell r="Y82">
            <v>285.68880000000001</v>
          </cell>
          <cell r="Z82">
            <v>767.78869999999995</v>
          </cell>
          <cell r="AA82">
            <v>35.711100000000002</v>
          </cell>
          <cell r="AB82">
            <v>413.36</v>
          </cell>
          <cell r="AC82">
            <v>909.26</v>
          </cell>
          <cell r="AD82">
            <v>654.36</v>
          </cell>
          <cell r="AE82">
            <v>1151.0999999999999</v>
          </cell>
          <cell r="AF82">
            <v>3271.11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300</v>
          </cell>
          <cell r="AP82">
            <v>0</v>
          </cell>
          <cell r="AQ82">
            <v>0</v>
          </cell>
          <cell r="AR82">
            <v>337.53</v>
          </cell>
          <cell r="AS82">
            <v>130.24</v>
          </cell>
          <cell r="AT82">
            <v>196.27</v>
          </cell>
          <cell r="AU82">
            <v>9.09</v>
          </cell>
          <cell r="AV82">
            <v>4.13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846.58</v>
          </cell>
          <cell r="BD82">
            <v>14407.168599999999</v>
          </cell>
        </row>
        <row r="83">
          <cell r="B83" t="str">
            <v>Joir Monteiro Neves</v>
          </cell>
          <cell r="C83">
            <v>3352.89</v>
          </cell>
          <cell r="D83">
            <v>0</v>
          </cell>
          <cell r="E83">
            <v>0</v>
          </cell>
          <cell r="F83">
            <v>0</v>
          </cell>
          <cell r="G83">
            <v>300</v>
          </cell>
          <cell r="H83">
            <v>0</v>
          </cell>
          <cell r="I83">
            <v>347.58</v>
          </cell>
          <cell r="J83">
            <v>141</v>
          </cell>
          <cell r="K83">
            <v>0</v>
          </cell>
          <cell r="L83">
            <v>0</v>
          </cell>
          <cell r="M83">
            <v>230.22</v>
          </cell>
          <cell r="N83">
            <v>8.68</v>
          </cell>
          <cell r="O83">
            <v>4.55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292.2312</v>
          </cell>
          <cell r="Z83">
            <v>785.37139999999999</v>
          </cell>
          <cell r="AA83">
            <v>36.5289</v>
          </cell>
          <cell r="AB83">
            <v>867.99</v>
          </cell>
          <cell r="AC83">
            <v>454.52</v>
          </cell>
          <cell r="AD83">
            <v>0</v>
          </cell>
          <cell r="AE83">
            <v>2302.1999999999998</v>
          </cell>
          <cell r="AF83">
            <v>3352.89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300</v>
          </cell>
          <cell r="AP83">
            <v>0</v>
          </cell>
          <cell r="AQ83">
            <v>0</v>
          </cell>
          <cell r="AR83">
            <v>347.58</v>
          </cell>
          <cell r="AS83">
            <v>141</v>
          </cell>
          <cell r="AT83">
            <v>0</v>
          </cell>
          <cell r="AU83">
            <v>4.55</v>
          </cell>
          <cell r="AV83">
            <v>8.68</v>
          </cell>
          <cell r="AW83">
            <v>230.22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13508.681499999999</v>
          </cell>
        </row>
        <row r="84">
          <cell r="B84" t="str">
            <v>Amanda Precendo Figueira</v>
          </cell>
          <cell r="C84">
            <v>3352.89</v>
          </cell>
          <cell r="D84">
            <v>0</v>
          </cell>
          <cell r="E84">
            <v>0</v>
          </cell>
          <cell r="F84">
            <v>0</v>
          </cell>
          <cell r="G84">
            <v>5997.11</v>
          </cell>
          <cell r="H84">
            <v>0</v>
          </cell>
          <cell r="I84">
            <v>828.38</v>
          </cell>
          <cell r="J84">
            <v>1474.09</v>
          </cell>
          <cell r="K84">
            <v>0</v>
          </cell>
          <cell r="L84">
            <v>0</v>
          </cell>
          <cell r="M84">
            <v>0</v>
          </cell>
          <cell r="N84">
            <v>8.4700000000000006</v>
          </cell>
          <cell r="O84">
            <v>4.34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748</v>
          </cell>
          <cell r="Z84">
            <v>2010.25</v>
          </cell>
          <cell r="AA84">
            <v>93.5</v>
          </cell>
          <cell r="AB84">
            <v>847.33</v>
          </cell>
          <cell r="AC84">
            <v>434</v>
          </cell>
          <cell r="AD84">
            <v>0</v>
          </cell>
          <cell r="AE84">
            <v>809.14</v>
          </cell>
          <cell r="AF84">
            <v>3352.89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5997.11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828.38</v>
          </cell>
          <cell r="AS84">
            <v>1474.09</v>
          </cell>
          <cell r="AT84">
            <v>0</v>
          </cell>
          <cell r="AU84">
            <v>4.34</v>
          </cell>
          <cell r="AV84">
            <v>8.4700000000000006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28272.78</v>
          </cell>
        </row>
        <row r="85">
          <cell r="B85" t="str">
            <v>Fernanda Pereira dos Santos</v>
          </cell>
          <cell r="C85">
            <v>3271.11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301.52999999999997</v>
          </cell>
          <cell r="J85">
            <v>90.64</v>
          </cell>
          <cell r="K85">
            <v>0</v>
          </cell>
          <cell r="L85">
            <v>0</v>
          </cell>
          <cell r="M85">
            <v>0</v>
          </cell>
          <cell r="N85">
            <v>4.13</v>
          </cell>
          <cell r="O85">
            <v>8.68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261.68880000000001</v>
          </cell>
          <cell r="Z85">
            <v>703.28869999999995</v>
          </cell>
          <cell r="AA85">
            <v>32.711100000000002</v>
          </cell>
          <cell r="AB85">
            <v>413.36</v>
          </cell>
          <cell r="AC85">
            <v>867.93</v>
          </cell>
          <cell r="AD85">
            <v>0</v>
          </cell>
          <cell r="AE85">
            <v>1151.0999999999999</v>
          </cell>
          <cell r="AF85">
            <v>3271.11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301.52999999999997</v>
          </cell>
          <cell r="AS85">
            <v>90.64</v>
          </cell>
          <cell r="AT85">
            <v>0</v>
          </cell>
          <cell r="AU85">
            <v>8.68</v>
          </cell>
          <cell r="AV85">
            <v>4.13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10782.258599999999</v>
          </cell>
        </row>
        <row r="86">
          <cell r="B86" t="str">
            <v>Edelcio Pazini de Oliveira</v>
          </cell>
          <cell r="C86">
            <v>6583.08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345.33</v>
          </cell>
          <cell r="N86">
            <v>0</v>
          </cell>
          <cell r="O86">
            <v>0</v>
          </cell>
          <cell r="P86">
            <v>64.790000000000006</v>
          </cell>
          <cell r="Q86">
            <v>0</v>
          </cell>
          <cell r="R86">
            <v>0</v>
          </cell>
          <cell r="S86">
            <v>0</v>
          </cell>
          <cell r="T86">
            <v>6172.96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2302.1999999999998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6583.08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345.33</v>
          </cell>
          <cell r="AX86">
            <v>64.790000000000006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6172.96</v>
          </cell>
          <cell r="BD86">
            <v>28634.52</v>
          </cell>
        </row>
        <row r="87">
          <cell r="B87" t="str">
            <v>Alzira Neli dos Santos Mosca</v>
          </cell>
          <cell r="C87">
            <v>3271.11</v>
          </cell>
          <cell r="D87">
            <v>0</v>
          </cell>
          <cell r="E87">
            <v>0</v>
          </cell>
          <cell r="F87">
            <v>0</v>
          </cell>
          <cell r="G87">
            <v>3551.18</v>
          </cell>
          <cell r="H87">
            <v>0</v>
          </cell>
          <cell r="I87">
            <v>791.29</v>
          </cell>
          <cell r="J87">
            <v>684.89</v>
          </cell>
          <cell r="K87">
            <v>0</v>
          </cell>
          <cell r="L87">
            <v>0</v>
          </cell>
          <cell r="M87">
            <v>0</v>
          </cell>
          <cell r="N87">
            <v>8.68</v>
          </cell>
          <cell r="O87">
            <v>4.55</v>
          </cell>
          <cell r="P87">
            <v>36.03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545.78319999999997</v>
          </cell>
          <cell r="Z87">
            <v>1466.7923999999998</v>
          </cell>
          <cell r="AA87">
            <v>68.222899999999996</v>
          </cell>
          <cell r="AB87">
            <v>867.99</v>
          </cell>
          <cell r="AC87">
            <v>454.52</v>
          </cell>
          <cell r="AD87">
            <v>0</v>
          </cell>
          <cell r="AE87">
            <v>3236.56</v>
          </cell>
          <cell r="AF87">
            <v>3271.11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3551.18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791.29</v>
          </cell>
          <cell r="AS87">
            <v>684.89</v>
          </cell>
          <cell r="AT87">
            <v>0</v>
          </cell>
          <cell r="AU87">
            <v>4.55</v>
          </cell>
          <cell r="AV87">
            <v>8.68</v>
          </cell>
          <cell r="AW87">
            <v>0</v>
          </cell>
          <cell r="AX87">
            <v>36.03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23335.3285</v>
          </cell>
        </row>
        <row r="88">
          <cell r="B88" t="str">
            <v>Caio Humberto Barella</v>
          </cell>
          <cell r="C88">
            <v>3352.89</v>
          </cell>
          <cell r="D88">
            <v>0</v>
          </cell>
          <cell r="E88">
            <v>0</v>
          </cell>
          <cell r="F88">
            <v>0</v>
          </cell>
          <cell r="G88">
            <v>300</v>
          </cell>
          <cell r="H88">
            <v>0</v>
          </cell>
          <cell r="I88">
            <v>347.58</v>
          </cell>
          <cell r="J88">
            <v>141</v>
          </cell>
          <cell r="K88">
            <v>0</v>
          </cell>
          <cell r="L88">
            <v>0</v>
          </cell>
          <cell r="M88">
            <v>0</v>
          </cell>
          <cell r="N88">
            <v>4.13</v>
          </cell>
          <cell r="O88">
            <v>9.09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33.53</v>
          </cell>
          <cell r="X88">
            <v>0</v>
          </cell>
          <cell r="Y88">
            <v>292.2312</v>
          </cell>
          <cell r="Z88">
            <v>785.37139999999999</v>
          </cell>
          <cell r="AA88">
            <v>36.5289</v>
          </cell>
          <cell r="AB88">
            <v>413.36</v>
          </cell>
          <cell r="AC88">
            <v>909.26</v>
          </cell>
          <cell r="AD88">
            <v>0</v>
          </cell>
          <cell r="AE88">
            <v>3236.56</v>
          </cell>
          <cell r="AF88">
            <v>3352.89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300</v>
          </cell>
          <cell r="AP88">
            <v>0</v>
          </cell>
          <cell r="AQ88">
            <v>0</v>
          </cell>
          <cell r="AR88">
            <v>347.58</v>
          </cell>
          <cell r="AS88">
            <v>141</v>
          </cell>
          <cell r="AT88">
            <v>0</v>
          </cell>
          <cell r="AU88">
            <v>9.09</v>
          </cell>
          <cell r="AV88">
            <v>4.13</v>
          </cell>
          <cell r="AW88">
            <v>0</v>
          </cell>
          <cell r="AX88">
            <v>0</v>
          </cell>
          <cell r="AY88">
            <v>0</v>
          </cell>
          <cell r="AZ88">
            <v>33.53</v>
          </cell>
          <cell r="BA88">
            <v>0</v>
          </cell>
          <cell r="BB88">
            <v>0</v>
          </cell>
          <cell r="BC88">
            <v>0</v>
          </cell>
          <cell r="BD88">
            <v>14049.751499999998</v>
          </cell>
        </row>
        <row r="89">
          <cell r="B89" t="str">
            <v>Fernanda Naccaratto Oliveira Leite</v>
          </cell>
          <cell r="C89">
            <v>5446.9</v>
          </cell>
          <cell r="D89">
            <v>7523.4</v>
          </cell>
          <cell r="E89">
            <v>0</v>
          </cell>
          <cell r="F89">
            <v>0</v>
          </cell>
          <cell r="G89">
            <v>885.12</v>
          </cell>
          <cell r="H89">
            <v>0</v>
          </cell>
          <cell r="I89">
            <v>828.38</v>
          </cell>
          <cell r="J89">
            <v>3469.3</v>
          </cell>
          <cell r="K89">
            <v>0</v>
          </cell>
          <cell r="L89">
            <v>0</v>
          </cell>
          <cell r="M89">
            <v>0</v>
          </cell>
          <cell r="N89">
            <v>6.61</v>
          </cell>
          <cell r="O89">
            <v>2.48</v>
          </cell>
          <cell r="P89">
            <v>0</v>
          </cell>
          <cell r="Q89">
            <v>0</v>
          </cell>
          <cell r="R89">
            <v>0</v>
          </cell>
          <cell r="S89">
            <v>4153.0600000000004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1108.4336000000001</v>
          </cell>
          <cell r="Z89">
            <v>2978.9153000000001</v>
          </cell>
          <cell r="AA89">
            <v>138.55420000000001</v>
          </cell>
          <cell r="AB89">
            <v>661.34</v>
          </cell>
          <cell r="AC89">
            <v>247.98</v>
          </cell>
          <cell r="AD89">
            <v>0</v>
          </cell>
          <cell r="AE89">
            <v>1151.0999999999999</v>
          </cell>
          <cell r="AF89">
            <v>5446.9</v>
          </cell>
          <cell r="AG89">
            <v>7523.4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374.47</v>
          </cell>
          <cell r="AM89">
            <v>510.65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828.38</v>
          </cell>
          <cell r="AS89">
            <v>3469.3</v>
          </cell>
          <cell r="AT89">
            <v>0</v>
          </cell>
          <cell r="AU89">
            <v>2.48</v>
          </cell>
          <cell r="AV89">
            <v>6.61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4153.0600000000004</v>
          </cell>
          <cell r="BB89">
            <v>0</v>
          </cell>
          <cell r="BC89">
            <v>0</v>
          </cell>
          <cell r="BD89">
            <v>50916.823099999994</v>
          </cell>
        </row>
        <row r="90">
          <cell r="B90" t="str">
            <v>Franco Cardoso Andrade</v>
          </cell>
          <cell r="C90">
            <v>3271.11</v>
          </cell>
          <cell r="D90">
            <v>0</v>
          </cell>
          <cell r="E90">
            <v>0</v>
          </cell>
          <cell r="F90">
            <v>0</v>
          </cell>
          <cell r="G90">
            <v>100</v>
          </cell>
          <cell r="H90">
            <v>0</v>
          </cell>
          <cell r="I90">
            <v>313.52999999999997</v>
          </cell>
          <cell r="J90">
            <v>103.84</v>
          </cell>
          <cell r="K90">
            <v>0</v>
          </cell>
          <cell r="L90">
            <v>0</v>
          </cell>
          <cell r="M90">
            <v>0</v>
          </cell>
          <cell r="N90">
            <v>4.13</v>
          </cell>
          <cell r="O90">
            <v>8.27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32.71</v>
          </cell>
          <cell r="X90">
            <v>0</v>
          </cell>
          <cell r="Y90">
            <v>269.68880000000001</v>
          </cell>
          <cell r="Z90">
            <v>724.78869999999995</v>
          </cell>
          <cell r="AA90">
            <v>33.711100000000002</v>
          </cell>
          <cell r="AB90">
            <v>413.36</v>
          </cell>
          <cell r="AC90">
            <v>826.6</v>
          </cell>
          <cell r="AD90">
            <v>0</v>
          </cell>
          <cell r="AE90">
            <v>1151.0999999999999</v>
          </cell>
          <cell r="AF90">
            <v>3271.11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100</v>
          </cell>
          <cell r="AP90">
            <v>0</v>
          </cell>
          <cell r="AQ90">
            <v>0</v>
          </cell>
          <cell r="AR90">
            <v>313.52999999999997</v>
          </cell>
          <cell r="AS90">
            <v>103.84</v>
          </cell>
          <cell r="AT90">
            <v>0</v>
          </cell>
          <cell r="AU90">
            <v>8.27</v>
          </cell>
          <cell r="AV90">
            <v>4.13</v>
          </cell>
          <cell r="AW90">
            <v>0</v>
          </cell>
          <cell r="AX90">
            <v>0</v>
          </cell>
          <cell r="AY90">
            <v>0</v>
          </cell>
          <cell r="AZ90">
            <v>32.71</v>
          </cell>
          <cell r="BA90">
            <v>0</v>
          </cell>
          <cell r="BB90">
            <v>0</v>
          </cell>
          <cell r="BC90">
            <v>0</v>
          </cell>
          <cell r="BD90">
            <v>11086.428599999999</v>
          </cell>
        </row>
        <row r="91">
          <cell r="B91" t="str">
            <v>Marcia Santana Carvalho</v>
          </cell>
          <cell r="C91">
            <v>2725.93</v>
          </cell>
          <cell r="D91">
            <v>912.83</v>
          </cell>
          <cell r="E91">
            <v>0</v>
          </cell>
          <cell r="F91">
            <v>1777.28</v>
          </cell>
          <cell r="G91">
            <v>300</v>
          </cell>
          <cell r="H91">
            <v>0</v>
          </cell>
          <cell r="I91">
            <v>636.41999999999996</v>
          </cell>
          <cell r="J91">
            <v>783.65</v>
          </cell>
          <cell r="K91">
            <v>0</v>
          </cell>
          <cell r="L91">
            <v>0</v>
          </cell>
          <cell r="M91">
            <v>0</v>
          </cell>
          <cell r="N91">
            <v>8.06</v>
          </cell>
          <cell r="O91">
            <v>3.93</v>
          </cell>
          <cell r="P91">
            <v>27.8</v>
          </cell>
          <cell r="Q91">
            <v>0</v>
          </cell>
          <cell r="R91">
            <v>163.56</v>
          </cell>
          <cell r="S91">
            <v>377.52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457.28320000000002</v>
          </cell>
          <cell r="Z91">
            <v>1228.9486999999999</v>
          </cell>
          <cell r="AA91">
            <v>57.160400000000003</v>
          </cell>
          <cell r="AB91">
            <v>806</v>
          </cell>
          <cell r="AC91">
            <v>392.67</v>
          </cell>
          <cell r="AD91">
            <v>332.64</v>
          </cell>
          <cell r="AE91">
            <v>1151.0999999999999</v>
          </cell>
          <cell r="AF91">
            <v>2725.93</v>
          </cell>
          <cell r="AG91">
            <v>912.83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1777.28</v>
          </cell>
          <cell r="AO91">
            <v>300</v>
          </cell>
          <cell r="AP91">
            <v>0</v>
          </cell>
          <cell r="AQ91">
            <v>0</v>
          </cell>
          <cell r="AR91">
            <v>636.41999999999996</v>
          </cell>
          <cell r="AS91">
            <v>783.65</v>
          </cell>
          <cell r="AT91">
            <v>163.56</v>
          </cell>
          <cell r="AU91">
            <v>3.93</v>
          </cell>
          <cell r="AV91">
            <v>8.06</v>
          </cell>
          <cell r="AW91">
            <v>0</v>
          </cell>
          <cell r="AX91">
            <v>27.8</v>
          </cell>
          <cell r="AY91">
            <v>0</v>
          </cell>
          <cell r="AZ91">
            <v>0</v>
          </cell>
          <cell r="BA91">
            <v>377.52</v>
          </cell>
          <cell r="BB91">
            <v>0</v>
          </cell>
          <cell r="BC91">
            <v>0</v>
          </cell>
          <cell r="BD91">
            <v>19859.762299999999</v>
          </cell>
        </row>
        <row r="92">
          <cell r="B92" t="str">
            <v>Eduardo Teixeira Apolinario</v>
          </cell>
          <cell r="C92">
            <v>3271.11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301.52999999999997</v>
          </cell>
          <cell r="J92">
            <v>13.4</v>
          </cell>
          <cell r="K92">
            <v>0</v>
          </cell>
          <cell r="L92">
            <v>0</v>
          </cell>
          <cell r="M92">
            <v>0</v>
          </cell>
          <cell r="N92">
            <v>8.4700000000000006</v>
          </cell>
          <cell r="O92">
            <v>4.34</v>
          </cell>
          <cell r="P92">
            <v>104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886.85</v>
          </cell>
          <cell r="V92">
            <v>838.8</v>
          </cell>
          <cell r="W92">
            <v>0</v>
          </cell>
          <cell r="X92">
            <v>0</v>
          </cell>
          <cell r="Y92">
            <v>261.68880000000001</v>
          </cell>
          <cell r="Z92">
            <v>703.28869999999995</v>
          </cell>
          <cell r="AA92">
            <v>32.711100000000002</v>
          </cell>
          <cell r="AB92">
            <v>847.33</v>
          </cell>
          <cell r="AC92">
            <v>434</v>
          </cell>
          <cell r="AD92">
            <v>0</v>
          </cell>
          <cell r="AE92">
            <v>1151.0999999999999</v>
          </cell>
          <cell r="AF92">
            <v>3271.11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301.52999999999997</v>
          </cell>
          <cell r="AS92">
            <v>13.4</v>
          </cell>
          <cell r="AT92">
            <v>0</v>
          </cell>
          <cell r="AU92">
            <v>4.34</v>
          </cell>
          <cell r="AV92">
            <v>8.4700000000000006</v>
          </cell>
          <cell r="AW92">
            <v>0</v>
          </cell>
          <cell r="AX92">
            <v>104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1725.65</v>
          </cell>
          <cell r="BD92">
            <v>14287.118599999998</v>
          </cell>
        </row>
        <row r="93">
          <cell r="B93" t="str">
            <v>Rodrigo Delfino Carvalho</v>
          </cell>
          <cell r="C93">
            <v>2594.5700000000002</v>
          </cell>
          <cell r="D93">
            <v>1327.89</v>
          </cell>
          <cell r="E93">
            <v>0</v>
          </cell>
          <cell r="F93">
            <v>0</v>
          </cell>
          <cell r="G93">
            <v>5404.97</v>
          </cell>
          <cell r="H93">
            <v>0</v>
          </cell>
          <cell r="I93">
            <v>828.38</v>
          </cell>
          <cell r="J93">
            <v>1152.19</v>
          </cell>
          <cell r="K93">
            <v>0</v>
          </cell>
          <cell r="L93">
            <v>0</v>
          </cell>
          <cell r="M93">
            <v>0</v>
          </cell>
          <cell r="N93">
            <v>4.13</v>
          </cell>
          <cell r="O93">
            <v>7.85</v>
          </cell>
          <cell r="P93">
            <v>13.9</v>
          </cell>
          <cell r="Q93">
            <v>0</v>
          </cell>
          <cell r="R93">
            <v>155.66999999999999</v>
          </cell>
          <cell r="S93">
            <v>1203.73</v>
          </cell>
          <cell r="T93">
            <v>0</v>
          </cell>
          <cell r="U93">
            <v>0</v>
          </cell>
          <cell r="V93">
            <v>1086.6400000000001</v>
          </cell>
          <cell r="W93">
            <v>0</v>
          </cell>
          <cell r="X93">
            <v>0</v>
          </cell>
          <cell r="Y93">
            <v>746.19439999999997</v>
          </cell>
          <cell r="Z93">
            <v>2005.3974999999998</v>
          </cell>
          <cell r="AA93">
            <v>93.274299999999997</v>
          </cell>
          <cell r="AB93">
            <v>413.36</v>
          </cell>
          <cell r="AC93">
            <v>785.27</v>
          </cell>
          <cell r="AD93">
            <v>332.64</v>
          </cell>
          <cell r="AE93">
            <v>1151.0999999999999</v>
          </cell>
          <cell r="AF93">
            <v>2594.5700000000002</v>
          </cell>
          <cell r="AG93">
            <v>1327.89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5404.97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828.38</v>
          </cell>
          <cell r="AS93">
            <v>1152.19</v>
          </cell>
          <cell r="AT93">
            <v>155.66999999999999</v>
          </cell>
          <cell r="AU93">
            <v>7.85</v>
          </cell>
          <cell r="AV93">
            <v>4.13</v>
          </cell>
          <cell r="AW93">
            <v>0</v>
          </cell>
          <cell r="AX93">
            <v>13.9</v>
          </cell>
          <cell r="AY93">
            <v>0</v>
          </cell>
          <cell r="AZ93">
            <v>0</v>
          </cell>
          <cell r="BA93">
            <v>1203.73</v>
          </cell>
          <cell r="BB93">
            <v>0</v>
          </cell>
          <cell r="BC93">
            <v>1086.6400000000001</v>
          </cell>
          <cell r="BD93">
            <v>33087.076200000003</v>
          </cell>
        </row>
        <row r="94">
          <cell r="B94" t="str">
            <v>Victor Fernandes</v>
          </cell>
          <cell r="C94">
            <v>3113.48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282.61</v>
          </cell>
          <cell r="J94">
            <v>69.83</v>
          </cell>
          <cell r="K94">
            <v>0</v>
          </cell>
          <cell r="L94">
            <v>0</v>
          </cell>
          <cell r="M94">
            <v>0</v>
          </cell>
          <cell r="N94">
            <v>4.13</v>
          </cell>
          <cell r="O94">
            <v>9.09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303.2</v>
          </cell>
          <cell r="W94">
            <v>0</v>
          </cell>
          <cell r="X94">
            <v>0</v>
          </cell>
          <cell r="Y94">
            <v>249.07839999999999</v>
          </cell>
          <cell r="Z94">
            <v>669.39819999999997</v>
          </cell>
          <cell r="AA94">
            <v>31.134799999999998</v>
          </cell>
          <cell r="AB94">
            <v>413.36</v>
          </cell>
          <cell r="AC94">
            <v>909.26</v>
          </cell>
          <cell r="AD94">
            <v>0</v>
          </cell>
          <cell r="AE94">
            <v>1151.0999999999999</v>
          </cell>
          <cell r="AF94">
            <v>3113.48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282.61</v>
          </cell>
          <cell r="AS94">
            <v>69.83</v>
          </cell>
          <cell r="AT94">
            <v>0</v>
          </cell>
          <cell r="AU94">
            <v>9.09</v>
          </cell>
          <cell r="AV94">
            <v>4.13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303.2</v>
          </cell>
          <cell r="BD94">
            <v>10988.011400000001</v>
          </cell>
        </row>
        <row r="95">
          <cell r="B95" t="str">
            <v>Marcelo Aparecido Gabriel</v>
          </cell>
          <cell r="C95">
            <v>3113.48</v>
          </cell>
          <cell r="D95">
            <v>734.05</v>
          </cell>
          <cell r="E95">
            <v>0</v>
          </cell>
          <cell r="F95">
            <v>0</v>
          </cell>
          <cell r="G95">
            <v>7279.15</v>
          </cell>
          <cell r="H95">
            <v>474.71</v>
          </cell>
          <cell r="I95">
            <v>828.38</v>
          </cell>
          <cell r="J95">
            <v>1760.81</v>
          </cell>
          <cell r="K95">
            <v>0</v>
          </cell>
          <cell r="L95">
            <v>0</v>
          </cell>
          <cell r="M95">
            <v>460.44</v>
          </cell>
          <cell r="N95">
            <v>8.68</v>
          </cell>
          <cell r="O95">
            <v>4.55</v>
          </cell>
          <cell r="P95">
            <v>0</v>
          </cell>
          <cell r="Q95">
            <v>311.27999999999997</v>
          </cell>
          <cell r="R95">
            <v>186.81</v>
          </cell>
          <cell r="S95">
            <v>734.05</v>
          </cell>
          <cell r="T95">
            <v>0</v>
          </cell>
          <cell r="U95">
            <v>0</v>
          </cell>
          <cell r="V95">
            <v>0</v>
          </cell>
          <cell r="W95">
            <v>31.13</v>
          </cell>
          <cell r="X95">
            <v>0</v>
          </cell>
          <cell r="Y95">
            <v>831.41039999999998</v>
          </cell>
          <cell r="Z95">
            <v>2234.4155000000001</v>
          </cell>
          <cell r="AA95">
            <v>103.9263</v>
          </cell>
          <cell r="AB95">
            <v>867.99</v>
          </cell>
          <cell r="AC95">
            <v>454.52</v>
          </cell>
          <cell r="AD95">
            <v>202.86</v>
          </cell>
          <cell r="AE95">
            <v>3453.3</v>
          </cell>
          <cell r="AF95">
            <v>3113.48</v>
          </cell>
          <cell r="AG95">
            <v>734.05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7279.15</v>
          </cell>
          <cell r="AN95">
            <v>0</v>
          </cell>
          <cell r="AO95">
            <v>0</v>
          </cell>
          <cell r="AP95">
            <v>474.71</v>
          </cell>
          <cell r="AQ95">
            <v>0</v>
          </cell>
          <cell r="AR95">
            <v>828.38</v>
          </cell>
          <cell r="AS95">
            <v>1760.81</v>
          </cell>
          <cell r="AT95">
            <v>186.81</v>
          </cell>
          <cell r="AU95">
            <v>4.55</v>
          </cell>
          <cell r="AV95">
            <v>8.68</v>
          </cell>
          <cell r="AW95">
            <v>460.44</v>
          </cell>
          <cell r="AX95">
            <v>0</v>
          </cell>
          <cell r="AY95">
            <v>311.27999999999997</v>
          </cell>
          <cell r="AZ95">
            <v>31.13</v>
          </cell>
          <cell r="BA95">
            <v>734.05</v>
          </cell>
          <cell r="BB95">
            <v>0</v>
          </cell>
          <cell r="BC95">
            <v>0</v>
          </cell>
          <cell r="BD95">
            <v>40003.462199999994</v>
          </cell>
        </row>
        <row r="96">
          <cell r="B96" t="str">
            <v>Luiz Eduardo Coelho</v>
          </cell>
          <cell r="C96">
            <v>708.89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708.89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1151.0999999999999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708.89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708.89</v>
          </cell>
          <cell r="BD96">
            <v>3986.66</v>
          </cell>
        </row>
        <row r="97">
          <cell r="B97" t="str">
            <v>Victor Hugo Pereira da Silva Saldanha de Medeiros</v>
          </cell>
          <cell r="C97">
            <v>3113.48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282.61</v>
          </cell>
          <cell r="J97">
            <v>69.83</v>
          </cell>
          <cell r="K97">
            <v>0</v>
          </cell>
          <cell r="L97">
            <v>0</v>
          </cell>
          <cell r="M97">
            <v>0</v>
          </cell>
          <cell r="N97">
            <v>8.68</v>
          </cell>
          <cell r="O97">
            <v>4.55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249.07839999999999</v>
          </cell>
          <cell r="Z97">
            <v>669.39819999999997</v>
          </cell>
          <cell r="AA97">
            <v>31.134799999999998</v>
          </cell>
          <cell r="AB97">
            <v>867.99</v>
          </cell>
          <cell r="AC97">
            <v>454.52</v>
          </cell>
          <cell r="AD97">
            <v>0</v>
          </cell>
          <cell r="AE97">
            <v>1151.0999999999999</v>
          </cell>
          <cell r="AF97">
            <v>3113.48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282.61</v>
          </cell>
          <cell r="AS97">
            <v>69.83</v>
          </cell>
          <cell r="AT97">
            <v>0</v>
          </cell>
          <cell r="AU97">
            <v>4.55</v>
          </cell>
          <cell r="AV97">
            <v>8.68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10381.5214</v>
          </cell>
        </row>
        <row r="98">
          <cell r="B98" t="str">
            <v>Joyce Araújo Farias</v>
          </cell>
          <cell r="C98">
            <v>3113.48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282.61</v>
          </cell>
          <cell r="J98">
            <v>69.83</v>
          </cell>
          <cell r="K98">
            <v>0</v>
          </cell>
          <cell r="L98">
            <v>0</v>
          </cell>
          <cell r="M98">
            <v>0</v>
          </cell>
          <cell r="N98">
            <v>4.13</v>
          </cell>
          <cell r="O98">
            <v>9.09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249.07839999999999</v>
          </cell>
          <cell r="Z98">
            <v>669.39819999999997</v>
          </cell>
          <cell r="AA98">
            <v>31.134799999999998</v>
          </cell>
          <cell r="AB98">
            <v>413.36</v>
          </cell>
          <cell r="AC98">
            <v>909.26</v>
          </cell>
          <cell r="AD98">
            <v>0</v>
          </cell>
          <cell r="AE98">
            <v>1151.0999999999999</v>
          </cell>
          <cell r="AF98">
            <v>3113.48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282.61</v>
          </cell>
          <cell r="AS98">
            <v>69.83</v>
          </cell>
          <cell r="AT98">
            <v>0</v>
          </cell>
          <cell r="AU98">
            <v>9.09</v>
          </cell>
          <cell r="AV98">
            <v>4.13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10381.6114</v>
          </cell>
        </row>
        <row r="99">
          <cell r="B99" t="str">
            <v>Adail Jose de Paula Barbosa de Oliveira Veloso</v>
          </cell>
          <cell r="C99">
            <v>3113.48</v>
          </cell>
          <cell r="D99">
            <v>0</v>
          </cell>
          <cell r="E99">
            <v>0</v>
          </cell>
          <cell r="F99">
            <v>26.55</v>
          </cell>
          <cell r="G99">
            <v>300</v>
          </cell>
          <cell r="H99">
            <v>0</v>
          </cell>
          <cell r="I99">
            <v>321.8</v>
          </cell>
          <cell r="J99">
            <v>112.93</v>
          </cell>
          <cell r="K99">
            <v>0</v>
          </cell>
          <cell r="L99">
            <v>0</v>
          </cell>
          <cell r="M99">
            <v>0</v>
          </cell>
          <cell r="N99">
            <v>8.27</v>
          </cell>
          <cell r="O99">
            <v>4.13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275.20240000000001</v>
          </cell>
          <cell r="Z99">
            <v>739.6065000000001</v>
          </cell>
          <cell r="AA99">
            <v>34.400300000000001</v>
          </cell>
          <cell r="AB99">
            <v>826.66</v>
          </cell>
          <cell r="AC99">
            <v>413.3</v>
          </cell>
          <cell r="AD99">
            <v>0</v>
          </cell>
          <cell r="AE99">
            <v>1151.0999999999999</v>
          </cell>
          <cell r="AF99">
            <v>3113.48</v>
          </cell>
          <cell r="AG99">
            <v>0</v>
          </cell>
          <cell r="AH99">
            <v>0</v>
          </cell>
          <cell r="AI99">
            <v>21.41</v>
          </cell>
          <cell r="AJ99">
            <v>0</v>
          </cell>
          <cell r="AK99">
            <v>5.14</v>
          </cell>
          <cell r="AL99">
            <v>0</v>
          </cell>
          <cell r="AM99">
            <v>0</v>
          </cell>
          <cell r="AN99">
            <v>0</v>
          </cell>
          <cell r="AO99">
            <v>300</v>
          </cell>
          <cell r="AP99">
            <v>0</v>
          </cell>
          <cell r="AQ99">
            <v>0</v>
          </cell>
          <cell r="AR99">
            <v>321.8</v>
          </cell>
          <cell r="AS99">
            <v>112.93</v>
          </cell>
          <cell r="AT99">
            <v>0</v>
          </cell>
          <cell r="AU99">
            <v>4.13</v>
          </cell>
          <cell r="AV99">
            <v>8.27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11214.589199999999</v>
          </cell>
        </row>
        <row r="100">
          <cell r="B100" t="str">
            <v>Priscila Vaz da Silva</v>
          </cell>
          <cell r="C100">
            <v>3113.48</v>
          </cell>
          <cell r="D100">
            <v>0</v>
          </cell>
          <cell r="E100">
            <v>0</v>
          </cell>
          <cell r="F100">
            <v>0</v>
          </cell>
          <cell r="G100">
            <v>300</v>
          </cell>
          <cell r="H100">
            <v>0</v>
          </cell>
          <cell r="I100">
            <v>318.61</v>
          </cell>
          <cell r="J100">
            <v>109.43</v>
          </cell>
          <cell r="K100">
            <v>0</v>
          </cell>
          <cell r="L100">
            <v>0</v>
          </cell>
          <cell r="M100">
            <v>0</v>
          </cell>
          <cell r="N100">
            <v>4.13</v>
          </cell>
          <cell r="O100">
            <v>8.27</v>
          </cell>
          <cell r="P100">
            <v>22.8</v>
          </cell>
          <cell r="Q100">
            <v>0</v>
          </cell>
          <cell r="R100">
            <v>161.9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31.13</v>
          </cell>
          <cell r="X100">
            <v>0</v>
          </cell>
          <cell r="Y100">
            <v>273.07839999999999</v>
          </cell>
          <cell r="Z100">
            <v>733.89820000000009</v>
          </cell>
          <cell r="AA100">
            <v>34.134799999999998</v>
          </cell>
          <cell r="AB100">
            <v>413.36</v>
          </cell>
          <cell r="AC100">
            <v>826.6</v>
          </cell>
          <cell r="AD100">
            <v>1727.46</v>
          </cell>
          <cell r="AE100">
            <v>1151.0999999999999</v>
          </cell>
          <cell r="AF100">
            <v>3113.48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300</v>
          </cell>
          <cell r="AP100">
            <v>0</v>
          </cell>
          <cell r="AQ100">
            <v>0</v>
          </cell>
          <cell r="AR100">
            <v>318.61</v>
          </cell>
          <cell r="AS100">
            <v>109.43</v>
          </cell>
          <cell r="AT100">
            <v>161.9</v>
          </cell>
          <cell r="AU100">
            <v>8.27</v>
          </cell>
          <cell r="AV100">
            <v>4.13</v>
          </cell>
          <cell r="AW100">
            <v>0</v>
          </cell>
          <cell r="AX100">
            <v>22.8</v>
          </cell>
          <cell r="AY100">
            <v>0</v>
          </cell>
          <cell r="AZ100">
            <v>31.13</v>
          </cell>
          <cell r="BA100">
            <v>0</v>
          </cell>
          <cell r="BB100">
            <v>0</v>
          </cell>
          <cell r="BC100">
            <v>0</v>
          </cell>
          <cell r="BD100">
            <v>13299.131400000002</v>
          </cell>
        </row>
        <row r="101">
          <cell r="B101" t="str">
            <v>Amanda Alves Calazans dos Santos</v>
          </cell>
          <cell r="C101">
            <v>3113.48</v>
          </cell>
          <cell r="D101">
            <v>0</v>
          </cell>
          <cell r="E101">
            <v>0</v>
          </cell>
          <cell r="F101">
            <v>0</v>
          </cell>
          <cell r="G101">
            <v>300</v>
          </cell>
          <cell r="H101">
            <v>0</v>
          </cell>
          <cell r="I101">
            <v>318.61</v>
          </cell>
          <cell r="J101">
            <v>109.43</v>
          </cell>
          <cell r="K101">
            <v>0</v>
          </cell>
          <cell r="L101">
            <v>0</v>
          </cell>
          <cell r="M101">
            <v>0</v>
          </cell>
          <cell r="N101">
            <v>8.68</v>
          </cell>
          <cell r="O101">
            <v>4.55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31.13</v>
          </cell>
          <cell r="X101">
            <v>0</v>
          </cell>
          <cell r="Y101">
            <v>273.07839999999999</v>
          </cell>
          <cell r="Z101">
            <v>733.89820000000009</v>
          </cell>
          <cell r="AA101">
            <v>34.134799999999998</v>
          </cell>
          <cell r="AB101">
            <v>867.99</v>
          </cell>
          <cell r="AC101">
            <v>454.52</v>
          </cell>
          <cell r="AD101">
            <v>0</v>
          </cell>
          <cell r="AE101">
            <v>1151.0999999999999</v>
          </cell>
          <cell r="AF101">
            <v>3113.48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300</v>
          </cell>
          <cell r="AP101">
            <v>0</v>
          </cell>
          <cell r="AQ101">
            <v>0</v>
          </cell>
          <cell r="AR101">
            <v>318.61</v>
          </cell>
          <cell r="AS101">
            <v>109.43</v>
          </cell>
          <cell r="AT101">
            <v>0</v>
          </cell>
          <cell r="AU101">
            <v>4.55</v>
          </cell>
          <cell r="AV101">
            <v>8.68</v>
          </cell>
          <cell r="AW101">
            <v>0</v>
          </cell>
          <cell r="AX101">
            <v>0</v>
          </cell>
          <cell r="AY101">
            <v>0</v>
          </cell>
          <cell r="AZ101">
            <v>31.13</v>
          </cell>
          <cell r="BA101">
            <v>0</v>
          </cell>
          <cell r="BB101">
            <v>0</v>
          </cell>
          <cell r="BC101">
            <v>0</v>
          </cell>
          <cell r="BD101">
            <v>11286.481400000001</v>
          </cell>
        </row>
        <row r="102">
          <cell r="B102" t="str">
            <v>Luiz Milton Pires Junior</v>
          </cell>
          <cell r="C102">
            <v>1556.74</v>
          </cell>
          <cell r="D102">
            <v>2085.81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346.13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4.13</v>
          </cell>
          <cell r="O102">
            <v>4.13</v>
          </cell>
          <cell r="P102">
            <v>83.54</v>
          </cell>
          <cell r="Q102">
            <v>0</v>
          </cell>
          <cell r="R102">
            <v>0</v>
          </cell>
          <cell r="S102">
            <v>1531.67</v>
          </cell>
          <cell r="T102">
            <v>0</v>
          </cell>
          <cell r="U102">
            <v>659.29</v>
          </cell>
          <cell r="V102">
            <v>0</v>
          </cell>
          <cell r="W102">
            <v>0</v>
          </cell>
          <cell r="X102">
            <v>0</v>
          </cell>
          <cell r="Y102">
            <v>291.404</v>
          </cell>
          <cell r="Z102">
            <v>783.14829999999984</v>
          </cell>
          <cell r="AA102">
            <v>36.4255</v>
          </cell>
          <cell r="AB102">
            <v>413.36</v>
          </cell>
          <cell r="AC102">
            <v>413.3</v>
          </cell>
          <cell r="AD102">
            <v>0</v>
          </cell>
          <cell r="AE102">
            <v>2427.42</v>
          </cell>
          <cell r="AF102">
            <v>1556.74</v>
          </cell>
          <cell r="AG102">
            <v>2085.81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346.13</v>
          </cell>
          <cell r="AS102">
            <v>0</v>
          </cell>
          <cell r="AT102">
            <v>0</v>
          </cell>
          <cell r="AU102">
            <v>4.13</v>
          </cell>
          <cell r="AV102">
            <v>4.13</v>
          </cell>
          <cell r="AW102">
            <v>0</v>
          </cell>
          <cell r="AX102">
            <v>83.54</v>
          </cell>
          <cell r="AY102">
            <v>0</v>
          </cell>
          <cell r="AZ102">
            <v>0</v>
          </cell>
          <cell r="BA102">
            <v>1531.67</v>
          </cell>
          <cell r="BB102">
            <v>0</v>
          </cell>
          <cell r="BC102">
            <v>659.29</v>
          </cell>
          <cell r="BD102">
            <v>16907.9378</v>
          </cell>
        </row>
        <row r="103">
          <cell r="B103" t="str">
            <v>Carlos Eduardo de Lima</v>
          </cell>
          <cell r="C103">
            <v>2419.87</v>
          </cell>
          <cell r="D103">
            <v>7094.01</v>
          </cell>
          <cell r="E103">
            <v>0</v>
          </cell>
          <cell r="F103">
            <v>0</v>
          </cell>
          <cell r="G103">
            <v>300</v>
          </cell>
          <cell r="H103">
            <v>474.71</v>
          </cell>
          <cell r="I103">
            <v>828.38</v>
          </cell>
          <cell r="J103">
            <v>797.45</v>
          </cell>
          <cell r="K103">
            <v>0</v>
          </cell>
          <cell r="L103">
            <v>0</v>
          </cell>
          <cell r="M103">
            <v>0</v>
          </cell>
          <cell r="N103">
            <v>5.37</v>
          </cell>
          <cell r="O103">
            <v>1.24</v>
          </cell>
          <cell r="P103">
            <v>62.83</v>
          </cell>
          <cell r="Q103">
            <v>0</v>
          </cell>
          <cell r="R103">
            <v>0</v>
          </cell>
          <cell r="S103">
            <v>5571.61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785.11040000000003</v>
          </cell>
          <cell r="Z103">
            <v>2109.9843000000001</v>
          </cell>
          <cell r="AA103">
            <v>98.138800000000003</v>
          </cell>
          <cell r="AB103">
            <v>537.35</v>
          </cell>
          <cell r="AC103">
            <v>123.99</v>
          </cell>
          <cell r="AD103">
            <v>0</v>
          </cell>
          <cell r="AE103">
            <v>2427.42</v>
          </cell>
          <cell r="AF103">
            <v>2419.87</v>
          </cell>
          <cell r="AG103">
            <v>7094.01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300</v>
          </cell>
          <cell r="AP103">
            <v>474.71</v>
          </cell>
          <cell r="AQ103">
            <v>0</v>
          </cell>
          <cell r="AR103">
            <v>828.38</v>
          </cell>
          <cell r="AS103">
            <v>797.45</v>
          </cell>
          <cell r="AT103">
            <v>0</v>
          </cell>
          <cell r="AU103">
            <v>1.24</v>
          </cell>
          <cell r="AV103">
            <v>5.37</v>
          </cell>
          <cell r="AW103">
            <v>0</v>
          </cell>
          <cell r="AX103">
            <v>62.83</v>
          </cell>
          <cell r="AY103">
            <v>0</v>
          </cell>
          <cell r="AZ103">
            <v>0</v>
          </cell>
          <cell r="BA103">
            <v>5571.61</v>
          </cell>
          <cell r="BB103">
            <v>0</v>
          </cell>
          <cell r="BC103">
            <v>0</v>
          </cell>
          <cell r="BD103">
            <v>41192.933499999999</v>
          </cell>
        </row>
        <row r="104">
          <cell r="B104" t="str">
            <v>Mariana Fialho Nascimento</v>
          </cell>
          <cell r="C104">
            <v>3113.48</v>
          </cell>
          <cell r="D104">
            <v>0</v>
          </cell>
          <cell r="E104">
            <v>0</v>
          </cell>
          <cell r="F104">
            <v>557.96</v>
          </cell>
          <cell r="G104">
            <v>280</v>
          </cell>
          <cell r="H104">
            <v>0</v>
          </cell>
          <cell r="I104">
            <v>389.37</v>
          </cell>
          <cell r="J104">
            <v>179.51</v>
          </cell>
          <cell r="K104">
            <v>0</v>
          </cell>
          <cell r="L104">
            <v>0</v>
          </cell>
          <cell r="M104">
            <v>0</v>
          </cell>
          <cell r="N104">
            <v>4.13</v>
          </cell>
          <cell r="O104">
            <v>8.68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31.13</v>
          </cell>
          <cell r="X104">
            <v>0</v>
          </cell>
          <cell r="Y104">
            <v>316.11520000000002</v>
          </cell>
          <cell r="Z104">
            <v>849.55960000000005</v>
          </cell>
          <cell r="AA104">
            <v>39.514400000000002</v>
          </cell>
          <cell r="AB104">
            <v>413.36</v>
          </cell>
          <cell r="AC104">
            <v>867.93</v>
          </cell>
          <cell r="AD104">
            <v>0</v>
          </cell>
          <cell r="AE104">
            <v>1151.0999999999999</v>
          </cell>
          <cell r="AF104">
            <v>3113.48</v>
          </cell>
          <cell r="AG104">
            <v>0</v>
          </cell>
          <cell r="AH104">
            <v>0</v>
          </cell>
          <cell r="AI104">
            <v>449.97</v>
          </cell>
          <cell r="AJ104">
            <v>0</v>
          </cell>
          <cell r="AK104">
            <v>107.99</v>
          </cell>
          <cell r="AL104">
            <v>0</v>
          </cell>
          <cell r="AM104">
            <v>0</v>
          </cell>
          <cell r="AN104">
            <v>0</v>
          </cell>
          <cell r="AO104">
            <v>280</v>
          </cell>
          <cell r="AP104">
            <v>0</v>
          </cell>
          <cell r="AQ104">
            <v>0</v>
          </cell>
          <cell r="AR104">
            <v>389.37</v>
          </cell>
          <cell r="AS104">
            <v>179.51</v>
          </cell>
          <cell r="AT104">
            <v>0</v>
          </cell>
          <cell r="AU104">
            <v>8.68</v>
          </cell>
          <cell r="AV104">
            <v>4.13</v>
          </cell>
          <cell r="AW104">
            <v>0</v>
          </cell>
          <cell r="AX104">
            <v>0</v>
          </cell>
          <cell r="AY104">
            <v>0</v>
          </cell>
          <cell r="AZ104">
            <v>31.13</v>
          </cell>
          <cell r="BA104">
            <v>0</v>
          </cell>
          <cell r="BB104">
            <v>0</v>
          </cell>
          <cell r="BC104">
            <v>0</v>
          </cell>
          <cell r="BD104">
            <v>12766.099199999999</v>
          </cell>
        </row>
        <row r="105">
          <cell r="B105" t="str">
            <v>Everton Palmeira de Souza</v>
          </cell>
          <cell r="C105">
            <v>3113.49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282.61</v>
          </cell>
          <cell r="J105">
            <v>55.3</v>
          </cell>
          <cell r="K105">
            <v>0</v>
          </cell>
          <cell r="L105">
            <v>0</v>
          </cell>
          <cell r="M105">
            <v>0</v>
          </cell>
          <cell r="N105">
            <v>4.13</v>
          </cell>
          <cell r="O105">
            <v>8.27</v>
          </cell>
          <cell r="P105">
            <v>19.11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249.07919999999999</v>
          </cell>
          <cell r="Z105">
            <v>669.4004000000001</v>
          </cell>
          <cell r="AA105">
            <v>31.134899999999998</v>
          </cell>
          <cell r="AB105">
            <v>413.36</v>
          </cell>
          <cell r="AC105">
            <v>826.6</v>
          </cell>
          <cell r="AD105">
            <v>0</v>
          </cell>
          <cell r="AE105">
            <v>1151.0999999999999</v>
          </cell>
          <cell r="AF105">
            <v>3113.49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282.61</v>
          </cell>
          <cell r="AS105">
            <v>55.3</v>
          </cell>
          <cell r="AT105">
            <v>0</v>
          </cell>
          <cell r="AU105">
            <v>8.27</v>
          </cell>
          <cell r="AV105">
            <v>4.13</v>
          </cell>
          <cell r="AW105">
            <v>0</v>
          </cell>
          <cell r="AX105">
            <v>19.11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10306.494499999999</v>
          </cell>
        </row>
        <row r="106">
          <cell r="B106" t="str">
            <v>Paulo Roberto Siqueira</v>
          </cell>
          <cell r="C106">
            <v>7259.62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828.38</v>
          </cell>
          <cell r="J106">
            <v>847.09</v>
          </cell>
          <cell r="K106">
            <v>0</v>
          </cell>
          <cell r="L106">
            <v>0</v>
          </cell>
          <cell r="M106">
            <v>0</v>
          </cell>
          <cell r="N106">
            <v>8.4700000000000006</v>
          </cell>
          <cell r="O106">
            <v>4.34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580.76959999999997</v>
          </cell>
          <cell r="Z106">
            <v>1560.8182999999999</v>
          </cell>
          <cell r="AA106">
            <v>72.596199999999996</v>
          </cell>
          <cell r="AB106">
            <v>847.33</v>
          </cell>
          <cell r="AC106">
            <v>434</v>
          </cell>
          <cell r="AD106">
            <v>0</v>
          </cell>
          <cell r="AE106">
            <v>1151.0999999999999</v>
          </cell>
          <cell r="AF106">
            <v>7259.62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828.38</v>
          </cell>
          <cell r="AS106">
            <v>847.09</v>
          </cell>
          <cell r="AT106">
            <v>0</v>
          </cell>
          <cell r="AU106">
            <v>4.34</v>
          </cell>
          <cell r="AV106">
            <v>8.4700000000000006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22542.414100000002</v>
          </cell>
        </row>
        <row r="107">
          <cell r="B107" t="str">
            <v>Robson Barroso Soares</v>
          </cell>
          <cell r="C107">
            <v>1971.88</v>
          </cell>
          <cell r="D107">
            <v>1548.41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331.43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4.13</v>
          </cell>
          <cell r="O107">
            <v>5.79</v>
          </cell>
          <cell r="P107">
            <v>0</v>
          </cell>
          <cell r="Q107">
            <v>0</v>
          </cell>
          <cell r="R107">
            <v>118.31</v>
          </cell>
          <cell r="S107">
            <v>1425.56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281.6232</v>
          </cell>
          <cell r="Z107">
            <v>756.86240000000009</v>
          </cell>
          <cell r="AA107">
            <v>35.2029</v>
          </cell>
          <cell r="AB107">
            <v>413.36</v>
          </cell>
          <cell r="AC107">
            <v>578.62</v>
          </cell>
          <cell r="AD107">
            <v>255.64</v>
          </cell>
          <cell r="AE107">
            <v>1151.0999999999999</v>
          </cell>
          <cell r="AF107">
            <v>1971.88</v>
          </cell>
          <cell r="AG107">
            <v>1548.41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331.43</v>
          </cell>
          <cell r="AS107">
            <v>0</v>
          </cell>
          <cell r="AT107">
            <v>118.31</v>
          </cell>
          <cell r="AU107">
            <v>5.79</v>
          </cell>
          <cell r="AV107">
            <v>4.13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1425.56</v>
          </cell>
          <cell r="BB107">
            <v>0</v>
          </cell>
          <cell r="BC107">
            <v>0</v>
          </cell>
          <cell r="BD107">
            <v>14283.428500000002</v>
          </cell>
        </row>
        <row r="108">
          <cell r="B108" t="str">
            <v>Guilherme Ribeiro Serra</v>
          </cell>
          <cell r="C108">
            <v>829.74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809.14</v>
          </cell>
          <cell r="N108">
            <v>0</v>
          </cell>
          <cell r="O108">
            <v>0</v>
          </cell>
          <cell r="P108">
            <v>20.6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809.14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20.6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809.14</v>
          </cell>
          <cell r="AX108">
            <v>20.6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2509.8200000000002</v>
          </cell>
        </row>
        <row r="109">
          <cell r="B109" t="str">
            <v>Ernani da Silva Bianchi</v>
          </cell>
          <cell r="C109">
            <v>3113.49</v>
          </cell>
          <cell r="D109">
            <v>0</v>
          </cell>
          <cell r="E109">
            <v>0</v>
          </cell>
          <cell r="F109">
            <v>0</v>
          </cell>
          <cell r="G109">
            <v>280</v>
          </cell>
          <cell r="H109">
            <v>0</v>
          </cell>
          <cell r="I109">
            <v>316.20999999999998</v>
          </cell>
          <cell r="J109">
            <v>106.79</v>
          </cell>
          <cell r="K109">
            <v>0</v>
          </cell>
          <cell r="L109">
            <v>0</v>
          </cell>
          <cell r="M109">
            <v>0</v>
          </cell>
          <cell r="N109">
            <v>4.13</v>
          </cell>
          <cell r="O109">
            <v>8.68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291.41000000000003</v>
          </cell>
          <cell r="W109">
            <v>31.13</v>
          </cell>
          <cell r="X109">
            <v>0</v>
          </cell>
          <cell r="Y109">
            <v>271.47919999999999</v>
          </cell>
          <cell r="Z109">
            <v>729.60040000000004</v>
          </cell>
          <cell r="AA109">
            <v>33.934899999999999</v>
          </cell>
          <cell r="AB109">
            <v>413.36</v>
          </cell>
          <cell r="AC109">
            <v>867.93</v>
          </cell>
          <cell r="AD109">
            <v>0</v>
          </cell>
          <cell r="AE109">
            <v>1151.0999999999999</v>
          </cell>
          <cell r="AF109">
            <v>3113.49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280</v>
          </cell>
          <cell r="AP109">
            <v>0</v>
          </cell>
          <cell r="AQ109">
            <v>0</v>
          </cell>
          <cell r="AR109">
            <v>316.20999999999998</v>
          </cell>
          <cell r="AS109">
            <v>106.79</v>
          </cell>
          <cell r="AT109">
            <v>0</v>
          </cell>
          <cell r="AU109">
            <v>8.68</v>
          </cell>
          <cell r="AV109">
            <v>4.13</v>
          </cell>
          <cell r="AW109">
            <v>0</v>
          </cell>
          <cell r="AX109">
            <v>0</v>
          </cell>
          <cell r="AY109">
            <v>0</v>
          </cell>
          <cell r="AZ109">
            <v>31.13</v>
          </cell>
          <cell r="BA109">
            <v>0</v>
          </cell>
          <cell r="BB109">
            <v>0</v>
          </cell>
          <cell r="BC109">
            <v>291.41000000000003</v>
          </cell>
          <cell r="BD109">
            <v>11771.084499999999</v>
          </cell>
        </row>
        <row r="110">
          <cell r="B110" t="str">
            <v>Laís Uchôa Rabelo Mendes</v>
          </cell>
          <cell r="C110">
            <v>3113.49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282.61</v>
          </cell>
          <cell r="J110">
            <v>69.83</v>
          </cell>
          <cell r="K110">
            <v>0</v>
          </cell>
          <cell r="L110">
            <v>0</v>
          </cell>
          <cell r="M110">
            <v>0</v>
          </cell>
          <cell r="N110">
            <v>4.13</v>
          </cell>
          <cell r="O110">
            <v>7.85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31.13</v>
          </cell>
          <cell r="X110">
            <v>0</v>
          </cell>
          <cell r="Y110">
            <v>249.07919999999999</v>
          </cell>
          <cell r="Z110">
            <v>669.4004000000001</v>
          </cell>
          <cell r="AA110">
            <v>31.134899999999998</v>
          </cell>
          <cell r="AB110">
            <v>413.36</v>
          </cell>
          <cell r="AC110">
            <v>785.27</v>
          </cell>
          <cell r="AD110">
            <v>0</v>
          </cell>
          <cell r="AE110">
            <v>1618.28</v>
          </cell>
          <cell r="AF110">
            <v>3113.49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282.61</v>
          </cell>
          <cell r="AS110">
            <v>69.83</v>
          </cell>
          <cell r="AT110">
            <v>0</v>
          </cell>
          <cell r="AU110">
            <v>7.85</v>
          </cell>
          <cell r="AV110">
            <v>4.13</v>
          </cell>
          <cell r="AW110">
            <v>0</v>
          </cell>
          <cell r="AX110">
            <v>0</v>
          </cell>
          <cell r="AY110">
            <v>0</v>
          </cell>
          <cell r="AZ110">
            <v>31.13</v>
          </cell>
          <cell r="BA110">
            <v>0</v>
          </cell>
          <cell r="BB110">
            <v>0</v>
          </cell>
          <cell r="BC110">
            <v>0</v>
          </cell>
          <cell r="BD110">
            <v>10784.604499999999</v>
          </cell>
        </row>
        <row r="111">
          <cell r="B111" t="str">
            <v>Romario Wong</v>
          </cell>
          <cell r="C111">
            <v>3113.49</v>
          </cell>
          <cell r="D111">
            <v>0</v>
          </cell>
          <cell r="E111">
            <v>0</v>
          </cell>
          <cell r="F111">
            <v>0</v>
          </cell>
          <cell r="G111">
            <v>3808.8</v>
          </cell>
          <cell r="H111">
            <v>0</v>
          </cell>
          <cell r="I111">
            <v>805.29</v>
          </cell>
          <cell r="J111">
            <v>812.82</v>
          </cell>
          <cell r="K111">
            <v>0</v>
          </cell>
          <cell r="L111">
            <v>0</v>
          </cell>
          <cell r="M111">
            <v>0</v>
          </cell>
          <cell r="N111">
            <v>4.13</v>
          </cell>
          <cell r="O111">
            <v>8.68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31.13</v>
          </cell>
          <cell r="X111">
            <v>0</v>
          </cell>
          <cell r="Y111">
            <v>553.78319999999997</v>
          </cell>
          <cell r="Z111">
            <v>1488.2923999999998</v>
          </cell>
          <cell r="AA111">
            <v>69.222899999999996</v>
          </cell>
          <cell r="AB111">
            <v>413.36</v>
          </cell>
          <cell r="AC111">
            <v>867.93</v>
          </cell>
          <cell r="AD111">
            <v>0</v>
          </cell>
          <cell r="AE111">
            <v>1151.0999999999999</v>
          </cell>
          <cell r="AF111">
            <v>3113.49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3708.8</v>
          </cell>
          <cell r="AN111">
            <v>0</v>
          </cell>
          <cell r="AO111">
            <v>100</v>
          </cell>
          <cell r="AP111">
            <v>0</v>
          </cell>
          <cell r="AQ111">
            <v>0</v>
          </cell>
          <cell r="AR111">
            <v>805.29</v>
          </cell>
          <cell r="AS111">
            <v>812.82</v>
          </cell>
          <cell r="AT111">
            <v>0</v>
          </cell>
          <cell r="AU111">
            <v>8.68</v>
          </cell>
          <cell r="AV111">
            <v>4.13</v>
          </cell>
          <cell r="AW111">
            <v>0</v>
          </cell>
          <cell r="AX111">
            <v>0</v>
          </cell>
          <cell r="AY111">
            <v>0</v>
          </cell>
          <cell r="AZ111">
            <v>31.13</v>
          </cell>
          <cell r="BA111">
            <v>0</v>
          </cell>
          <cell r="BB111">
            <v>0</v>
          </cell>
          <cell r="BC111">
            <v>0</v>
          </cell>
          <cell r="BD111">
            <v>21712.3685</v>
          </cell>
        </row>
        <row r="112">
          <cell r="B112" t="str">
            <v>Maria Leide Arcanjo Lima Silva</v>
          </cell>
          <cell r="C112">
            <v>3113.49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474.71</v>
          </cell>
          <cell r="I112">
            <v>282.61</v>
          </cell>
          <cell r="J112">
            <v>55.3</v>
          </cell>
          <cell r="K112">
            <v>0</v>
          </cell>
          <cell r="L112">
            <v>0</v>
          </cell>
          <cell r="M112">
            <v>230.22</v>
          </cell>
          <cell r="N112">
            <v>8.68</v>
          </cell>
          <cell r="O112">
            <v>4.55</v>
          </cell>
          <cell r="P112">
            <v>16.88</v>
          </cell>
          <cell r="Q112">
            <v>35.78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249.07919999999999</v>
          </cell>
          <cell r="Z112">
            <v>669.4004000000001</v>
          </cell>
          <cell r="AA112">
            <v>31.134899999999998</v>
          </cell>
          <cell r="AB112">
            <v>867.99</v>
          </cell>
          <cell r="AC112">
            <v>454.52</v>
          </cell>
          <cell r="AD112">
            <v>0</v>
          </cell>
          <cell r="AE112">
            <v>2302.1999999999998</v>
          </cell>
          <cell r="AF112">
            <v>3113.49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474.71</v>
          </cell>
          <cell r="AQ112">
            <v>0</v>
          </cell>
          <cell r="AR112">
            <v>282.61</v>
          </cell>
          <cell r="AS112">
            <v>55.3</v>
          </cell>
          <cell r="AT112">
            <v>0</v>
          </cell>
          <cell r="AU112">
            <v>4.55</v>
          </cell>
          <cell r="AV112">
            <v>8.68</v>
          </cell>
          <cell r="AW112">
            <v>230.22</v>
          </cell>
          <cell r="AX112">
            <v>16.88</v>
          </cell>
          <cell r="AY112">
            <v>35.78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13018.764499999999</v>
          </cell>
        </row>
        <row r="113">
          <cell r="B113" t="str">
            <v>Júlia Alves Ribeiro</v>
          </cell>
          <cell r="C113">
            <v>1556.75</v>
          </cell>
          <cell r="D113">
            <v>3491.31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347.39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4.13</v>
          </cell>
          <cell r="O113">
            <v>4.13</v>
          </cell>
          <cell r="P113">
            <v>0</v>
          </cell>
          <cell r="Q113">
            <v>0</v>
          </cell>
          <cell r="R113">
            <v>93.41</v>
          </cell>
          <cell r="S113">
            <v>3319.28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292.1232</v>
          </cell>
          <cell r="Z113">
            <v>785.08120000000008</v>
          </cell>
          <cell r="AA113">
            <v>36.5154</v>
          </cell>
          <cell r="AB113">
            <v>413.36</v>
          </cell>
          <cell r="AC113">
            <v>413.3</v>
          </cell>
          <cell r="AD113">
            <v>198.6</v>
          </cell>
          <cell r="AE113">
            <v>1151.0999999999999</v>
          </cell>
          <cell r="AF113">
            <v>1556.75</v>
          </cell>
          <cell r="AG113">
            <v>3491.31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347.39</v>
          </cell>
          <cell r="AS113">
            <v>0</v>
          </cell>
          <cell r="AT113">
            <v>93.41</v>
          </cell>
          <cell r="AU113">
            <v>4.13</v>
          </cell>
          <cell r="AV113">
            <v>4.13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3319.28</v>
          </cell>
          <cell r="BB113">
            <v>0</v>
          </cell>
          <cell r="BC113">
            <v>0</v>
          </cell>
          <cell r="BD113">
            <v>20922.879799999999</v>
          </cell>
        </row>
        <row r="114">
          <cell r="B114" t="str">
            <v>Andre Xavier Juc</v>
          </cell>
          <cell r="C114">
            <v>3113.49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282.61</v>
          </cell>
          <cell r="J114">
            <v>69.83</v>
          </cell>
          <cell r="K114">
            <v>0</v>
          </cell>
          <cell r="L114">
            <v>0</v>
          </cell>
          <cell r="M114">
            <v>0</v>
          </cell>
          <cell r="N114">
            <v>4.13</v>
          </cell>
          <cell r="O114">
            <v>9.09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31.13</v>
          </cell>
          <cell r="X114">
            <v>0</v>
          </cell>
          <cell r="Y114">
            <v>249.07919999999999</v>
          </cell>
          <cell r="Z114">
            <v>669.4004000000001</v>
          </cell>
          <cell r="AA114">
            <v>31.134899999999998</v>
          </cell>
          <cell r="AB114">
            <v>413.36</v>
          </cell>
          <cell r="AC114">
            <v>909.26</v>
          </cell>
          <cell r="AD114">
            <v>0</v>
          </cell>
          <cell r="AE114">
            <v>1151.0999999999999</v>
          </cell>
          <cell r="AF114">
            <v>3113.49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282.61</v>
          </cell>
          <cell r="AS114">
            <v>69.83</v>
          </cell>
          <cell r="AT114">
            <v>0</v>
          </cell>
          <cell r="AU114">
            <v>9.09</v>
          </cell>
          <cell r="AV114">
            <v>4.13</v>
          </cell>
          <cell r="AW114">
            <v>0</v>
          </cell>
          <cell r="AX114">
            <v>0</v>
          </cell>
          <cell r="AY114">
            <v>0</v>
          </cell>
          <cell r="AZ114">
            <v>31.13</v>
          </cell>
          <cell r="BA114">
            <v>0</v>
          </cell>
          <cell r="BB114">
            <v>0</v>
          </cell>
          <cell r="BC114">
            <v>0</v>
          </cell>
          <cell r="BD114">
            <v>10443.8945</v>
          </cell>
        </row>
        <row r="115">
          <cell r="B115" t="str">
            <v>Vanessa da Silva Brenner Slongo</v>
          </cell>
          <cell r="C115">
            <v>3113.49</v>
          </cell>
          <cell r="D115">
            <v>0</v>
          </cell>
          <cell r="E115">
            <v>0</v>
          </cell>
          <cell r="F115">
            <v>0</v>
          </cell>
          <cell r="G115">
            <v>10</v>
          </cell>
          <cell r="H115">
            <v>0</v>
          </cell>
          <cell r="I115">
            <v>283.81</v>
          </cell>
          <cell r="J115">
            <v>71.150000000000006</v>
          </cell>
          <cell r="K115">
            <v>0</v>
          </cell>
          <cell r="L115">
            <v>0</v>
          </cell>
          <cell r="M115">
            <v>0</v>
          </cell>
          <cell r="N115">
            <v>8.68</v>
          </cell>
          <cell r="O115">
            <v>4.55</v>
          </cell>
          <cell r="P115">
            <v>0</v>
          </cell>
          <cell r="Q115">
            <v>17.8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31.13</v>
          </cell>
          <cell r="X115">
            <v>0</v>
          </cell>
          <cell r="Y115">
            <v>249.87919999999997</v>
          </cell>
          <cell r="Z115">
            <v>671.55040000000008</v>
          </cell>
          <cell r="AA115">
            <v>31.234899999999996</v>
          </cell>
          <cell r="AB115">
            <v>867.99</v>
          </cell>
          <cell r="AC115">
            <v>454.52</v>
          </cell>
          <cell r="AD115">
            <v>0</v>
          </cell>
          <cell r="AE115">
            <v>1618.28</v>
          </cell>
          <cell r="AF115">
            <v>3113.49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10</v>
          </cell>
          <cell r="AP115">
            <v>0</v>
          </cell>
          <cell r="AQ115">
            <v>0</v>
          </cell>
          <cell r="AR115">
            <v>283.81</v>
          </cell>
          <cell r="AS115">
            <v>71.150000000000006</v>
          </cell>
          <cell r="AT115">
            <v>0</v>
          </cell>
          <cell r="AU115">
            <v>4.55</v>
          </cell>
          <cell r="AV115">
            <v>8.68</v>
          </cell>
          <cell r="AW115">
            <v>0</v>
          </cell>
          <cell r="AX115">
            <v>0</v>
          </cell>
          <cell r="AY115">
            <v>17.8</v>
          </cell>
          <cell r="AZ115">
            <v>31.13</v>
          </cell>
          <cell r="BA115">
            <v>0</v>
          </cell>
          <cell r="BB115">
            <v>0</v>
          </cell>
          <cell r="BC115">
            <v>0</v>
          </cell>
          <cell r="BD115">
            <v>10974.674499999999</v>
          </cell>
        </row>
        <row r="116">
          <cell r="B116" t="str">
            <v>Jhony Matos dos Santos</v>
          </cell>
          <cell r="C116">
            <v>3113.49</v>
          </cell>
          <cell r="D116">
            <v>0</v>
          </cell>
          <cell r="E116">
            <v>0</v>
          </cell>
          <cell r="F116">
            <v>0</v>
          </cell>
          <cell r="G116">
            <v>300</v>
          </cell>
          <cell r="H116">
            <v>0</v>
          </cell>
          <cell r="I116">
            <v>318.61</v>
          </cell>
          <cell r="J116">
            <v>109.43</v>
          </cell>
          <cell r="K116">
            <v>0</v>
          </cell>
          <cell r="L116">
            <v>0</v>
          </cell>
          <cell r="M116">
            <v>0</v>
          </cell>
          <cell r="N116">
            <v>4.13</v>
          </cell>
          <cell r="O116">
            <v>9.09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273.07919999999996</v>
          </cell>
          <cell r="Z116">
            <v>733.9004000000001</v>
          </cell>
          <cell r="AA116">
            <v>34.134899999999995</v>
          </cell>
          <cell r="AB116">
            <v>413.36</v>
          </cell>
          <cell r="AC116">
            <v>909.26</v>
          </cell>
          <cell r="AD116">
            <v>0</v>
          </cell>
          <cell r="AE116">
            <v>1151.0999999999999</v>
          </cell>
          <cell r="AF116">
            <v>3113.49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300</v>
          </cell>
          <cell r="AP116">
            <v>0</v>
          </cell>
          <cell r="AQ116">
            <v>0</v>
          </cell>
          <cell r="AR116">
            <v>318.61</v>
          </cell>
          <cell r="AS116">
            <v>109.43</v>
          </cell>
          <cell r="AT116">
            <v>0</v>
          </cell>
          <cell r="AU116">
            <v>9.09</v>
          </cell>
          <cell r="AV116">
            <v>4.13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11224.334499999999</v>
          </cell>
        </row>
        <row r="117">
          <cell r="B117" t="str">
            <v>Kleber Caetano</v>
          </cell>
          <cell r="C117">
            <v>10392.65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828.38</v>
          </cell>
          <cell r="J117">
            <v>1760.81</v>
          </cell>
          <cell r="K117">
            <v>0</v>
          </cell>
          <cell r="L117">
            <v>0</v>
          </cell>
          <cell r="M117">
            <v>0</v>
          </cell>
          <cell r="N117">
            <v>4.13</v>
          </cell>
          <cell r="O117">
            <v>9.09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103.93</v>
          </cell>
          <cell r="X117">
            <v>0</v>
          </cell>
          <cell r="Y117">
            <v>831.41199999999992</v>
          </cell>
          <cell r="Z117">
            <v>2234.4198000000001</v>
          </cell>
          <cell r="AA117">
            <v>103.92649999999999</v>
          </cell>
          <cell r="AB117">
            <v>413.36</v>
          </cell>
          <cell r="AC117">
            <v>909.26</v>
          </cell>
          <cell r="AD117">
            <v>0</v>
          </cell>
          <cell r="AE117">
            <v>1151.0999999999999</v>
          </cell>
          <cell r="AF117">
            <v>10392.65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828.38</v>
          </cell>
          <cell r="AS117">
            <v>1760.81</v>
          </cell>
          <cell r="AT117">
            <v>0</v>
          </cell>
          <cell r="AU117">
            <v>9.09</v>
          </cell>
          <cell r="AV117">
            <v>4.13</v>
          </cell>
          <cell r="AW117">
            <v>0</v>
          </cell>
          <cell r="AX117">
            <v>0</v>
          </cell>
          <cell r="AY117">
            <v>0</v>
          </cell>
          <cell r="AZ117">
            <v>103.93</v>
          </cell>
          <cell r="BA117">
            <v>0</v>
          </cell>
          <cell r="BB117">
            <v>0</v>
          </cell>
          <cell r="BC117">
            <v>0</v>
          </cell>
          <cell r="BD117">
            <v>31841.458300000002</v>
          </cell>
        </row>
        <row r="118">
          <cell r="B118" t="str">
            <v>Karina Vieira Lopes</v>
          </cell>
          <cell r="C118">
            <v>3113.49</v>
          </cell>
          <cell r="D118">
            <v>0</v>
          </cell>
          <cell r="E118">
            <v>0</v>
          </cell>
          <cell r="F118">
            <v>0</v>
          </cell>
          <cell r="G118">
            <v>300</v>
          </cell>
          <cell r="H118">
            <v>0</v>
          </cell>
          <cell r="I118">
            <v>318.61</v>
          </cell>
          <cell r="J118">
            <v>109.43</v>
          </cell>
          <cell r="K118">
            <v>0</v>
          </cell>
          <cell r="L118">
            <v>0</v>
          </cell>
          <cell r="M118">
            <v>0</v>
          </cell>
          <cell r="N118">
            <v>7.65</v>
          </cell>
          <cell r="O118">
            <v>3.51</v>
          </cell>
          <cell r="P118">
            <v>12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273.07919999999996</v>
          </cell>
          <cell r="Z118">
            <v>733.9004000000001</v>
          </cell>
          <cell r="AA118">
            <v>34.134899999999995</v>
          </cell>
          <cell r="AB118">
            <v>764.67</v>
          </cell>
          <cell r="AC118">
            <v>351.28</v>
          </cell>
          <cell r="AD118">
            <v>0</v>
          </cell>
          <cell r="AE118">
            <v>1618.28</v>
          </cell>
          <cell r="AF118">
            <v>3113.49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300</v>
          </cell>
          <cell r="AP118">
            <v>0</v>
          </cell>
          <cell r="AQ118">
            <v>0</v>
          </cell>
          <cell r="AR118">
            <v>318.61</v>
          </cell>
          <cell r="AS118">
            <v>109.43</v>
          </cell>
          <cell r="AT118">
            <v>0</v>
          </cell>
          <cell r="AU118">
            <v>3.51</v>
          </cell>
          <cell r="AV118">
            <v>7.65</v>
          </cell>
          <cell r="AW118">
            <v>0</v>
          </cell>
          <cell r="AX118">
            <v>12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11504.7245</v>
          </cell>
        </row>
        <row r="119">
          <cell r="B119" t="str">
            <v>Adriana Palheta Cardoso</v>
          </cell>
          <cell r="C119">
            <v>13653.54</v>
          </cell>
          <cell r="D119">
            <v>6619.89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828.38</v>
          </cell>
          <cell r="J119">
            <v>5097.3</v>
          </cell>
          <cell r="K119">
            <v>0</v>
          </cell>
          <cell r="L119">
            <v>0</v>
          </cell>
          <cell r="M119">
            <v>690.66</v>
          </cell>
          <cell r="N119">
            <v>7.44</v>
          </cell>
          <cell r="O119">
            <v>3.31</v>
          </cell>
          <cell r="P119">
            <v>20.6</v>
          </cell>
          <cell r="Q119">
            <v>0</v>
          </cell>
          <cell r="R119">
            <v>0</v>
          </cell>
          <cell r="S119">
            <v>3582.83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1621.8743999999999</v>
          </cell>
          <cell r="Z119">
            <v>4358.7875000000004</v>
          </cell>
          <cell r="AA119">
            <v>202.73429999999999</v>
          </cell>
          <cell r="AB119">
            <v>744</v>
          </cell>
          <cell r="AC119">
            <v>330.64</v>
          </cell>
          <cell r="AD119">
            <v>0</v>
          </cell>
          <cell r="AE119">
            <v>3453.3</v>
          </cell>
          <cell r="AF119">
            <v>13653.54</v>
          </cell>
          <cell r="AG119">
            <v>6619.89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828.38</v>
          </cell>
          <cell r="AS119">
            <v>5097.3</v>
          </cell>
          <cell r="AT119">
            <v>0</v>
          </cell>
          <cell r="AU119">
            <v>3.31</v>
          </cell>
          <cell r="AV119">
            <v>7.44</v>
          </cell>
          <cell r="AW119">
            <v>690.66</v>
          </cell>
          <cell r="AX119">
            <v>20.6</v>
          </cell>
          <cell r="AY119">
            <v>0</v>
          </cell>
          <cell r="AZ119">
            <v>0</v>
          </cell>
          <cell r="BA119">
            <v>3582.83</v>
          </cell>
          <cell r="BB119">
            <v>0</v>
          </cell>
          <cell r="BC119">
            <v>0</v>
          </cell>
          <cell r="BD119">
            <v>71719.236199999999</v>
          </cell>
        </row>
        <row r="120">
          <cell r="B120" t="str">
            <v>Erica Moreira da Silva</v>
          </cell>
          <cell r="C120">
            <v>7259.62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828.38</v>
          </cell>
          <cell r="J120">
            <v>899.23</v>
          </cell>
          <cell r="K120">
            <v>0</v>
          </cell>
          <cell r="L120">
            <v>0</v>
          </cell>
          <cell r="M120">
            <v>0</v>
          </cell>
          <cell r="N120">
            <v>4.13</v>
          </cell>
          <cell r="O120">
            <v>8.68</v>
          </cell>
          <cell r="P120">
            <v>69.239999999999995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580.76959999999997</v>
          </cell>
          <cell r="Z120">
            <v>1560.8182999999999</v>
          </cell>
          <cell r="AA120">
            <v>72.596199999999996</v>
          </cell>
          <cell r="AB120">
            <v>413.36</v>
          </cell>
          <cell r="AC120">
            <v>867.93</v>
          </cell>
          <cell r="AD120">
            <v>0</v>
          </cell>
          <cell r="AE120">
            <v>1151.0999999999999</v>
          </cell>
          <cell r="AF120">
            <v>7259.62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828.38</v>
          </cell>
          <cell r="AS120">
            <v>899.23</v>
          </cell>
          <cell r="AT120">
            <v>0</v>
          </cell>
          <cell r="AU120">
            <v>8.68</v>
          </cell>
          <cell r="AV120">
            <v>4.13</v>
          </cell>
          <cell r="AW120">
            <v>0</v>
          </cell>
          <cell r="AX120">
            <v>69.239999999999995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22785.134100000003</v>
          </cell>
        </row>
        <row r="121">
          <cell r="B121" t="str">
            <v>Marta Maria Lagreca de Sales</v>
          </cell>
          <cell r="C121">
            <v>16964.900000000001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828.38</v>
          </cell>
          <cell r="J121">
            <v>3568.18</v>
          </cell>
          <cell r="K121">
            <v>0</v>
          </cell>
          <cell r="L121">
            <v>0</v>
          </cell>
          <cell r="M121">
            <v>0</v>
          </cell>
          <cell r="N121">
            <v>8.68</v>
          </cell>
          <cell r="O121">
            <v>4.55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169.65</v>
          </cell>
          <cell r="X121">
            <v>0</v>
          </cell>
          <cell r="Y121">
            <v>1357.192</v>
          </cell>
          <cell r="Z121">
            <v>3647.4534999999996</v>
          </cell>
          <cell r="AA121">
            <v>169.649</v>
          </cell>
          <cell r="AB121">
            <v>867.99</v>
          </cell>
          <cell r="AC121">
            <v>454.52</v>
          </cell>
          <cell r="AD121">
            <v>0</v>
          </cell>
          <cell r="AE121">
            <v>1151.0999999999999</v>
          </cell>
          <cell r="AF121">
            <v>16964.900000000001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828.38</v>
          </cell>
          <cell r="AS121">
            <v>3568.18</v>
          </cell>
          <cell r="AT121">
            <v>0</v>
          </cell>
          <cell r="AU121">
            <v>4.55</v>
          </cell>
          <cell r="AV121">
            <v>8.68</v>
          </cell>
          <cell r="AW121">
            <v>0</v>
          </cell>
          <cell r="AX121">
            <v>0</v>
          </cell>
          <cell r="AY121">
            <v>0</v>
          </cell>
          <cell r="AZ121">
            <v>169.65</v>
          </cell>
          <cell r="BA121">
            <v>0</v>
          </cell>
          <cell r="BB121">
            <v>0</v>
          </cell>
          <cell r="BC121">
            <v>0</v>
          </cell>
          <cell r="BD121">
            <v>50736.584500000004</v>
          </cell>
        </row>
        <row r="122">
          <cell r="B122" t="str">
            <v>Renata da Rocha Gonçalves</v>
          </cell>
          <cell r="C122">
            <v>18618.46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828.38</v>
          </cell>
          <cell r="J122">
            <v>3970.77</v>
          </cell>
          <cell r="K122">
            <v>0</v>
          </cell>
          <cell r="L122">
            <v>0</v>
          </cell>
          <cell r="M122">
            <v>0</v>
          </cell>
          <cell r="N122">
            <v>8.68</v>
          </cell>
          <cell r="O122">
            <v>4.55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1489.4767999999999</v>
          </cell>
          <cell r="Z122">
            <v>4002.9689000000003</v>
          </cell>
          <cell r="AA122">
            <v>186.18459999999999</v>
          </cell>
          <cell r="AB122">
            <v>867.99</v>
          </cell>
          <cell r="AC122">
            <v>454.52</v>
          </cell>
          <cell r="AD122">
            <v>0</v>
          </cell>
          <cell r="AE122">
            <v>1151.0999999999999</v>
          </cell>
          <cell r="AF122">
            <v>18618.46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828.38</v>
          </cell>
          <cell r="AS122">
            <v>3970.77</v>
          </cell>
          <cell r="AT122">
            <v>0</v>
          </cell>
          <cell r="AU122">
            <v>4.55</v>
          </cell>
          <cell r="AV122">
            <v>8.68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55013.920300000005</v>
          </cell>
        </row>
        <row r="123">
          <cell r="B123" t="str">
            <v>Rafael Paulo Ambrosio</v>
          </cell>
          <cell r="C123">
            <v>16964.900000000001</v>
          </cell>
          <cell r="D123">
            <v>0</v>
          </cell>
          <cell r="E123">
            <v>0</v>
          </cell>
          <cell r="F123">
            <v>0</v>
          </cell>
          <cell r="G123">
            <v>300</v>
          </cell>
          <cell r="H123">
            <v>0</v>
          </cell>
          <cell r="I123">
            <v>828.38</v>
          </cell>
          <cell r="J123">
            <v>3494.27</v>
          </cell>
          <cell r="K123">
            <v>0</v>
          </cell>
          <cell r="L123">
            <v>104.13</v>
          </cell>
          <cell r="M123">
            <v>0</v>
          </cell>
          <cell r="N123">
            <v>4.13</v>
          </cell>
          <cell r="O123">
            <v>9.09</v>
          </cell>
          <cell r="P123">
            <v>0</v>
          </cell>
          <cell r="Q123">
            <v>0</v>
          </cell>
          <cell r="R123">
            <v>1017.89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1381.192</v>
          </cell>
          <cell r="Z123">
            <v>3711.9534999999996</v>
          </cell>
          <cell r="AA123">
            <v>172.649</v>
          </cell>
          <cell r="AB123">
            <v>413.36</v>
          </cell>
          <cell r="AC123">
            <v>909.26</v>
          </cell>
          <cell r="AD123">
            <v>1727.46</v>
          </cell>
          <cell r="AE123">
            <v>1151.0999999999999</v>
          </cell>
          <cell r="AF123">
            <v>16964.900000000001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300</v>
          </cell>
          <cell r="AP123">
            <v>0</v>
          </cell>
          <cell r="AQ123">
            <v>0</v>
          </cell>
          <cell r="AR123">
            <v>828.38</v>
          </cell>
          <cell r="AS123">
            <v>3494.27</v>
          </cell>
          <cell r="AT123">
            <v>1017.89</v>
          </cell>
          <cell r="AU123">
            <v>9.09</v>
          </cell>
          <cell r="AV123">
            <v>4.13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-104.13</v>
          </cell>
          <cell r="BD123">
            <v>54704.294500000004</v>
          </cell>
        </row>
        <row r="124">
          <cell r="B124" t="str">
            <v>Fernanda Correa da Silva Costa</v>
          </cell>
          <cell r="C124">
            <v>10392.65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828.38</v>
          </cell>
          <cell r="J124">
            <v>1708.68</v>
          </cell>
          <cell r="K124">
            <v>0</v>
          </cell>
          <cell r="L124">
            <v>0</v>
          </cell>
          <cell r="M124">
            <v>345.33</v>
          </cell>
          <cell r="N124">
            <v>4.13</v>
          </cell>
          <cell r="O124">
            <v>9.09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103.93</v>
          </cell>
          <cell r="X124">
            <v>0</v>
          </cell>
          <cell r="Y124">
            <v>831.41199999999992</v>
          </cell>
          <cell r="Z124">
            <v>2234.4198000000001</v>
          </cell>
          <cell r="AA124">
            <v>103.92649999999999</v>
          </cell>
          <cell r="AB124">
            <v>413.36</v>
          </cell>
          <cell r="AC124">
            <v>909.26</v>
          </cell>
          <cell r="AD124">
            <v>0</v>
          </cell>
          <cell r="AE124">
            <v>2302.1999999999998</v>
          </cell>
          <cell r="AF124">
            <v>10392.65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828.38</v>
          </cell>
          <cell r="AS124">
            <v>1708.68</v>
          </cell>
          <cell r="AT124">
            <v>0</v>
          </cell>
          <cell r="AU124">
            <v>9.09</v>
          </cell>
          <cell r="AV124">
            <v>4.13</v>
          </cell>
          <cell r="AW124">
            <v>345.33</v>
          </cell>
          <cell r="AX124">
            <v>0</v>
          </cell>
          <cell r="AY124">
            <v>0</v>
          </cell>
          <cell r="AZ124">
            <v>103.93</v>
          </cell>
          <cell r="BA124">
            <v>0</v>
          </cell>
          <cell r="BB124">
            <v>0</v>
          </cell>
          <cell r="BC124">
            <v>0</v>
          </cell>
          <cell r="BD124">
            <v>33578.958299999998</v>
          </cell>
        </row>
        <row r="125">
          <cell r="B125" t="str">
            <v>Fernanda Faria Meneghello</v>
          </cell>
          <cell r="C125">
            <v>10392.65</v>
          </cell>
          <cell r="D125">
            <v>0</v>
          </cell>
          <cell r="E125">
            <v>0</v>
          </cell>
          <cell r="F125">
            <v>0</v>
          </cell>
          <cell r="G125">
            <v>300</v>
          </cell>
          <cell r="H125">
            <v>0</v>
          </cell>
          <cell r="I125">
            <v>828.38</v>
          </cell>
          <cell r="J125">
            <v>1739.04</v>
          </cell>
          <cell r="K125">
            <v>0</v>
          </cell>
          <cell r="L125">
            <v>0</v>
          </cell>
          <cell r="M125">
            <v>0</v>
          </cell>
          <cell r="N125">
            <v>8.4700000000000006</v>
          </cell>
          <cell r="O125">
            <v>4.34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103.93</v>
          </cell>
          <cell r="X125">
            <v>0</v>
          </cell>
          <cell r="Y125">
            <v>855.41199999999992</v>
          </cell>
          <cell r="Z125">
            <v>2298.9198000000001</v>
          </cell>
          <cell r="AA125">
            <v>106.92649999999999</v>
          </cell>
          <cell r="AB125">
            <v>847.33</v>
          </cell>
          <cell r="AC125">
            <v>434</v>
          </cell>
          <cell r="AD125">
            <v>0</v>
          </cell>
          <cell r="AE125">
            <v>2427.42</v>
          </cell>
          <cell r="AF125">
            <v>10392.65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300</v>
          </cell>
          <cell r="AP125">
            <v>0</v>
          </cell>
          <cell r="AQ125">
            <v>0</v>
          </cell>
          <cell r="AR125">
            <v>828.38</v>
          </cell>
          <cell r="AS125">
            <v>1739.04</v>
          </cell>
          <cell r="AT125">
            <v>0</v>
          </cell>
          <cell r="AU125">
            <v>4.34</v>
          </cell>
          <cell r="AV125">
            <v>8.4700000000000006</v>
          </cell>
          <cell r="AW125">
            <v>0</v>
          </cell>
          <cell r="AX125">
            <v>0</v>
          </cell>
          <cell r="AY125">
            <v>0</v>
          </cell>
          <cell r="AZ125">
            <v>103.93</v>
          </cell>
          <cell r="BA125">
            <v>0</v>
          </cell>
          <cell r="BB125">
            <v>0</v>
          </cell>
          <cell r="BC125">
            <v>0</v>
          </cell>
          <cell r="BD125">
            <v>33723.628300000004</v>
          </cell>
        </row>
        <row r="126">
          <cell r="B126" t="str">
            <v>Ana Luisa Miranda</v>
          </cell>
          <cell r="C126">
            <v>10392.65</v>
          </cell>
          <cell r="D126">
            <v>0</v>
          </cell>
          <cell r="E126">
            <v>0</v>
          </cell>
          <cell r="F126">
            <v>0</v>
          </cell>
          <cell r="G126">
            <v>300</v>
          </cell>
          <cell r="H126">
            <v>0</v>
          </cell>
          <cell r="I126">
            <v>828.38</v>
          </cell>
          <cell r="J126">
            <v>1791.18</v>
          </cell>
          <cell r="K126">
            <v>0</v>
          </cell>
          <cell r="L126">
            <v>0</v>
          </cell>
          <cell r="M126">
            <v>0</v>
          </cell>
          <cell r="N126">
            <v>4.13</v>
          </cell>
          <cell r="O126">
            <v>8.68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103.93</v>
          </cell>
          <cell r="X126">
            <v>0</v>
          </cell>
          <cell r="Y126">
            <v>855.41199999999992</v>
          </cell>
          <cell r="Z126">
            <v>2298.9198000000001</v>
          </cell>
          <cell r="AA126">
            <v>106.92649999999999</v>
          </cell>
          <cell r="AB126">
            <v>413.36</v>
          </cell>
          <cell r="AC126">
            <v>867.93</v>
          </cell>
          <cell r="AD126">
            <v>0</v>
          </cell>
          <cell r="AE126">
            <v>1151.0999999999999</v>
          </cell>
          <cell r="AF126">
            <v>10392.65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300</v>
          </cell>
          <cell r="AP126">
            <v>0</v>
          </cell>
          <cell r="AQ126">
            <v>0</v>
          </cell>
          <cell r="AR126">
            <v>828.38</v>
          </cell>
          <cell r="AS126">
            <v>1791.18</v>
          </cell>
          <cell r="AT126">
            <v>0</v>
          </cell>
          <cell r="AU126">
            <v>8.68</v>
          </cell>
          <cell r="AV126">
            <v>4.13</v>
          </cell>
          <cell r="AW126">
            <v>0</v>
          </cell>
          <cell r="AX126">
            <v>0</v>
          </cell>
          <cell r="AY126">
            <v>0</v>
          </cell>
          <cell r="AZ126">
            <v>103.93</v>
          </cell>
          <cell r="BA126">
            <v>0</v>
          </cell>
          <cell r="BB126">
            <v>0</v>
          </cell>
          <cell r="BC126">
            <v>0</v>
          </cell>
          <cell r="BD126">
            <v>32551.548300000002</v>
          </cell>
        </row>
        <row r="127">
          <cell r="B127" t="str">
            <v>Alfredo Zaia Nogueira Ramos</v>
          </cell>
          <cell r="C127">
            <v>10392.65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949.42</v>
          </cell>
          <cell r="I127">
            <v>828.38</v>
          </cell>
          <cell r="J127">
            <v>1604.4</v>
          </cell>
          <cell r="K127">
            <v>0</v>
          </cell>
          <cell r="L127">
            <v>104.13</v>
          </cell>
          <cell r="M127">
            <v>0</v>
          </cell>
          <cell r="N127">
            <v>4.13</v>
          </cell>
          <cell r="O127">
            <v>8.27</v>
          </cell>
          <cell r="P127">
            <v>0</v>
          </cell>
          <cell r="Q127">
            <v>55.91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103.93</v>
          </cell>
          <cell r="X127">
            <v>0</v>
          </cell>
          <cell r="Y127">
            <v>831.41199999999992</v>
          </cell>
          <cell r="Z127">
            <v>2234.4198000000001</v>
          </cell>
          <cell r="AA127">
            <v>103.92649999999999</v>
          </cell>
          <cell r="AB127">
            <v>413.36</v>
          </cell>
          <cell r="AC127">
            <v>826.6</v>
          </cell>
          <cell r="AD127">
            <v>0</v>
          </cell>
          <cell r="AE127">
            <v>3236.56</v>
          </cell>
          <cell r="AF127">
            <v>10392.65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949.42</v>
          </cell>
          <cell r="AQ127">
            <v>0</v>
          </cell>
          <cell r="AR127">
            <v>828.38</v>
          </cell>
          <cell r="AS127">
            <v>1604.4</v>
          </cell>
          <cell r="AT127">
            <v>0</v>
          </cell>
          <cell r="AU127">
            <v>8.27</v>
          </cell>
          <cell r="AV127">
            <v>4.13</v>
          </cell>
          <cell r="AW127">
            <v>0</v>
          </cell>
          <cell r="AX127">
            <v>0</v>
          </cell>
          <cell r="AY127">
            <v>55.91</v>
          </cell>
          <cell r="AZ127">
            <v>103.93</v>
          </cell>
          <cell r="BA127">
            <v>0</v>
          </cell>
          <cell r="BB127">
            <v>0</v>
          </cell>
          <cell r="BC127">
            <v>-104.13</v>
          </cell>
          <cell r="BD127">
            <v>35540.458299999998</v>
          </cell>
        </row>
        <row r="128">
          <cell r="B128" t="str">
            <v>Maristela da Silva Janjulio</v>
          </cell>
          <cell r="C128">
            <v>10392.65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474.71</v>
          </cell>
          <cell r="I128">
            <v>828.38</v>
          </cell>
          <cell r="J128">
            <v>1760.81</v>
          </cell>
          <cell r="K128">
            <v>0</v>
          </cell>
          <cell r="L128">
            <v>0</v>
          </cell>
          <cell r="M128">
            <v>0</v>
          </cell>
          <cell r="N128">
            <v>8.4700000000000006</v>
          </cell>
          <cell r="O128">
            <v>4.34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831.41199999999992</v>
          </cell>
          <cell r="Z128">
            <v>2234.4198000000001</v>
          </cell>
          <cell r="AA128">
            <v>103.92649999999999</v>
          </cell>
          <cell r="AB128">
            <v>847.33</v>
          </cell>
          <cell r="AC128">
            <v>434</v>
          </cell>
          <cell r="AD128">
            <v>0</v>
          </cell>
          <cell r="AE128">
            <v>1151.0999999999999</v>
          </cell>
          <cell r="AF128">
            <v>10392.65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474.71</v>
          </cell>
          <cell r="AQ128">
            <v>0</v>
          </cell>
          <cell r="AR128">
            <v>828.38</v>
          </cell>
          <cell r="AS128">
            <v>1760.81</v>
          </cell>
          <cell r="AT128">
            <v>0</v>
          </cell>
          <cell r="AU128">
            <v>4.34</v>
          </cell>
          <cell r="AV128">
            <v>8.4700000000000006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32540.908299999999</v>
          </cell>
        </row>
        <row r="129">
          <cell r="B129" t="str">
            <v>Eduardo Pimentel Pizarro</v>
          </cell>
          <cell r="C129">
            <v>9961.2999999999993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828.38</v>
          </cell>
          <cell r="J129">
            <v>1642.19</v>
          </cell>
          <cell r="K129">
            <v>0</v>
          </cell>
          <cell r="L129">
            <v>0</v>
          </cell>
          <cell r="M129">
            <v>0</v>
          </cell>
          <cell r="N129">
            <v>8.68</v>
          </cell>
          <cell r="O129">
            <v>4.55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99.61</v>
          </cell>
          <cell r="X129">
            <v>0</v>
          </cell>
          <cell r="Y129">
            <v>796.904</v>
          </cell>
          <cell r="Z129">
            <v>2141.6795000000002</v>
          </cell>
          <cell r="AA129">
            <v>99.613</v>
          </cell>
          <cell r="AB129">
            <v>867.99</v>
          </cell>
          <cell r="AC129">
            <v>454.52</v>
          </cell>
          <cell r="AD129">
            <v>0</v>
          </cell>
          <cell r="AE129">
            <v>1151.0999999999999</v>
          </cell>
          <cell r="AF129">
            <v>9961.2999999999993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828.38</v>
          </cell>
          <cell r="AS129">
            <v>1642.19</v>
          </cell>
          <cell r="AT129">
            <v>0</v>
          </cell>
          <cell r="AU129">
            <v>4.55</v>
          </cell>
          <cell r="AV129">
            <v>8.68</v>
          </cell>
          <cell r="AW129">
            <v>0</v>
          </cell>
          <cell r="AX129">
            <v>0</v>
          </cell>
          <cell r="AY129">
            <v>0</v>
          </cell>
          <cell r="AZ129">
            <v>99.61</v>
          </cell>
          <cell r="BA129">
            <v>0</v>
          </cell>
          <cell r="BB129">
            <v>0</v>
          </cell>
          <cell r="BC129">
            <v>0</v>
          </cell>
          <cell r="BD129">
            <v>30601.226500000001</v>
          </cell>
        </row>
        <row r="130">
          <cell r="B130" t="str">
            <v>Ana Claudia Galeazzo</v>
          </cell>
          <cell r="C130">
            <v>10392.65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828.38</v>
          </cell>
          <cell r="J130">
            <v>1760.81</v>
          </cell>
          <cell r="K130">
            <v>0</v>
          </cell>
          <cell r="L130">
            <v>0</v>
          </cell>
          <cell r="M130">
            <v>0</v>
          </cell>
          <cell r="N130">
            <v>8.4700000000000006</v>
          </cell>
          <cell r="O130">
            <v>4.34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831.41199999999992</v>
          </cell>
          <cell r="Z130">
            <v>2234.4198000000001</v>
          </cell>
          <cell r="AA130">
            <v>103.92649999999999</v>
          </cell>
          <cell r="AB130">
            <v>847.33</v>
          </cell>
          <cell r="AC130">
            <v>434</v>
          </cell>
          <cell r="AD130">
            <v>0</v>
          </cell>
          <cell r="AE130">
            <v>1151.0999999999999</v>
          </cell>
          <cell r="AF130">
            <v>10392.65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828.38</v>
          </cell>
          <cell r="AS130">
            <v>1760.81</v>
          </cell>
          <cell r="AT130">
            <v>0</v>
          </cell>
          <cell r="AU130">
            <v>4.34</v>
          </cell>
          <cell r="AV130">
            <v>8.4700000000000006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31591.488300000001</v>
          </cell>
        </row>
        <row r="131">
          <cell r="B131" t="str">
            <v>Gustavo Marcondes Massimino</v>
          </cell>
          <cell r="C131">
            <v>10392.65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828.38</v>
          </cell>
          <cell r="J131">
            <v>1656.54</v>
          </cell>
          <cell r="K131">
            <v>0</v>
          </cell>
          <cell r="L131">
            <v>0</v>
          </cell>
          <cell r="M131">
            <v>0</v>
          </cell>
          <cell r="N131">
            <v>4.13</v>
          </cell>
          <cell r="O131">
            <v>9.09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831.41199999999992</v>
          </cell>
          <cell r="Z131">
            <v>2234.4198000000001</v>
          </cell>
          <cell r="AA131">
            <v>103.92649999999999</v>
          </cell>
          <cell r="AB131">
            <v>413.36</v>
          </cell>
          <cell r="AC131">
            <v>909.26</v>
          </cell>
          <cell r="AD131">
            <v>0</v>
          </cell>
          <cell r="AE131">
            <v>2427.42</v>
          </cell>
          <cell r="AF131">
            <v>10392.65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828.38</v>
          </cell>
          <cell r="AS131">
            <v>1656.54</v>
          </cell>
          <cell r="AT131">
            <v>0</v>
          </cell>
          <cell r="AU131">
            <v>9.09</v>
          </cell>
          <cell r="AV131">
            <v>4.13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32701.3783</v>
          </cell>
        </row>
        <row r="132">
          <cell r="B132" t="str">
            <v>Simone Ikeda Assanuma</v>
          </cell>
          <cell r="C132">
            <v>10392.65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828.38</v>
          </cell>
          <cell r="J132">
            <v>1760.81</v>
          </cell>
          <cell r="K132">
            <v>0</v>
          </cell>
          <cell r="L132">
            <v>0</v>
          </cell>
          <cell r="M132">
            <v>0</v>
          </cell>
          <cell r="N132">
            <v>8.4700000000000006</v>
          </cell>
          <cell r="O132">
            <v>4.34</v>
          </cell>
          <cell r="P132">
            <v>35.18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103.93</v>
          </cell>
          <cell r="X132">
            <v>0</v>
          </cell>
          <cell r="Y132">
            <v>831.41199999999992</v>
          </cell>
          <cell r="Z132">
            <v>2234.4198000000001</v>
          </cell>
          <cell r="AA132">
            <v>103.92649999999999</v>
          </cell>
          <cell r="AB132">
            <v>847.33</v>
          </cell>
          <cell r="AC132">
            <v>434</v>
          </cell>
          <cell r="AD132">
            <v>0</v>
          </cell>
          <cell r="AE132">
            <v>1151.0999999999999</v>
          </cell>
          <cell r="AF132">
            <v>10392.65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828.38</v>
          </cell>
          <cell r="AS132">
            <v>1760.81</v>
          </cell>
          <cell r="AT132">
            <v>0</v>
          </cell>
          <cell r="AU132">
            <v>4.34</v>
          </cell>
          <cell r="AV132">
            <v>8.4700000000000006</v>
          </cell>
          <cell r="AW132">
            <v>0</v>
          </cell>
          <cell r="AX132">
            <v>35.18</v>
          </cell>
          <cell r="AY132">
            <v>0</v>
          </cell>
          <cell r="AZ132">
            <v>103.93</v>
          </cell>
          <cell r="BA132">
            <v>0</v>
          </cell>
          <cell r="BB132">
            <v>0</v>
          </cell>
          <cell r="BC132">
            <v>0</v>
          </cell>
          <cell r="BD132">
            <v>31869.708300000002</v>
          </cell>
        </row>
        <row r="133">
          <cell r="B133" t="str">
            <v>Karla Garcia Biernath</v>
          </cell>
          <cell r="C133">
            <v>10392.65</v>
          </cell>
          <cell r="D133">
            <v>0</v>
          </cell>
          <cell r="E133">
            <v>0</v>
          </cell>
          <cell r="F133">
            <v>0</v>
          </cell>
          <cell r="G133">
            <v>300</v>
          </cell>
          <cell r="H133">
            <v>0</v>
          </cell>
          <cell r="I133">
            <v>828.38</v>
          </cell>
          <cell r="J133">
            <v>1843.31</v>
          </cell>
          <cell r="K133">
            <v>0</v>
          </cell>
          <cell r="L133">
            <v>0</v>
          </cell>
          <cell r="M133">
            <v>0</v>
          </cell>
          <cell r="N133">
            <v>8.4700000000000006</v>
          </cell>
          <cell r="O133">
            <v>4.34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855.41199999999992</v>
          </cell>
          <cell r="Z133">
            <v>2298.9198000000001</v>
          </cell>
          <cell r="AA133">
            <v>106.92649999999999</v>
          </cell>
          <cell r="AB133">
            <v>847.33</v>
          </cell>
          <cell r="AC133">
            <v>434</v>
          </cell>
          <cell r="AD133">
            <v>0</v>
          </cell>
          <cell r="AE133">
            <v>1151.0999999999999</v>
          </cell>
          <cell r="AF133">
            <v>10392.65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300</v>
          </cell>
          <cell r="AP133">
            <v>0</v>
          </cell>
          <cell r="AQ133">
            <v>0</v>
          </cell>
          <cell r="AR133">
            <v>828.38</v>
          </cell>
          <cell r="AS133">
            <v>1843.31</v>
          </cell>
          <cell r="AT133">
            <v>0</v>
          </cell>
          <cell r="AU133">
            <v>4.34</v>
          </cell>
          <cell r="AV133">
            <v>8.4700000000000006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32447.988300000001</v>
          </cell>
        </row>
        <row r="134">
          <cell r="B134" t="str">
            <v>Erica Mayumi Matsumoto</v>
          </cell>
          <cell r="C134">
            <v>3113.49</v>
          </cell>
          <cell r="D134">
            <v>0</v>
          </cell>
          <cell r="E134">
            <v>0</v>
          </cell>
          <cell r="F134">
            <v>0</v>
          </cell>
          <cell r="G134">
            <v>300</v>
          </cell>
          <cell r="H134">
            <v>0</v>
          </cell>
          <cell r="I134">
            <v>318.61</v>
          </cell>
          <cell r="J134">
            <v>109.43</v>
          </cell>
          <cell r="K134">
            <v>0</v>
          </cell>
          <cell r="L134">
            <v>0</v>
          </cell>
          <cell r="M134">
            <v>0</v>
          </cell>
          <cell r="N134">
            <v>8.4700000000000006</v>
          </cell>
          <cell r="O134">
            <v>4.34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273.07919999999996</v>
          </cell>
          <cell r="Z134">
            <v>733.9004000000001</v>
          </cell>
          <cell r="AA134">
            <v>34.134899999999995</v>
          </cell>
          <cell r="AB134">
            <v>847.33</v>
          </cell>
          <cell r="AC134">
            <v>434</v>
          </cell>
          <cell r="AD134">
            <v>0</v>
          </cell>
          <cell r="AE134">
            <v>1151.0999999999999</v>
          </cell>
          <cell r="AF134">
            <v>3113.49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300</v>
          </cell>
          <cell r="AP134">
            <v>0</v>
          </cell>
          <cell r="AQ134">
            <v>0</v>
          </cell>
          <cell r="AR134">
            <v>318.61</v>
          </cell>
          <cell r="AS134">
            <v>109.43</v>
          </cell>
          <cell r="AT134">
            <v>0</v>
          </cell>
          <cell r="AU134">
            <v>4.34</v>
          </cell>
          <cell r="AV134">
            <v>8.4700000000000006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11182.2245</v>
          </cell>
        </row>
        <row r="135">
          <cell r="B135" t="str">
            <v>Joana Fernandes Elito</v>
          </cell>
          <cell r="C135">
            <v>9961.2999999999993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828.38</v>
          </cell>
          <cell r="J135">
            <v>1642.19</v>
          </cell>
          <cell r="K135">
            <v>0</v>
          </cell>
          <cell r="L135">
            <v>0</v>
          </cell>
          <cell r="M135">
            <v>0</v>
          </cell>
          <cell r="N135">
            <v>8.68</v>
          </cell>
          <cell r="O135">
            <v>4.55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796.904</v>
          </cell>
          <cell r="Z135">
            <v>2141.6795000000002</v>
          </cell>
          <cell r="AA135">
            <v>99.613</v>
          </cell>
          <cell r="AB135">
            <v>867.99</v>
          </cell>
          <cell r="AC135">
            <v>454.52</v>
          </cell>
          <cell r="AD135">
            <v>0</v>
          </cell>
          <cell r="AE135">
            <v>1151.0999999999999</v>
          </cell>
          <cell r="AF135">
            <v>9961.2999999999993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828.38</v>
          </cell>
          <cell r="AS135">
            <v>1642.19</v>
          </cell>
          <cell r="AT135">
            <v>0</v>
          </cell>
          <cell r="AU135">
            <v>4.55</v>
          </cell>
          <cell r="AV135">
            <v>8.68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30402.0065</v>
          </cell>
        </row>
        <row r="136">
          <cell r="B136" t="str">
            <v>Ronaldo Rodrigues</v>
          </cell>
          <cell r="C136">
            <v>16964.900000000001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828.38</v>
          </cell>
          <cell r="J136">
            <v>3516.05</v>
          </cell>
          <cell r="K136">
            <v>0</v>
          </cell>
          <cell r="L136">
            <v>0</v>
          </cell>
          <cell r="M136">
            <v>690.66</v>
          </cell>
          <cell r="N136">
            <v>8.68</v>
          </cell>
          <cell r="O136">
            <v>4.55</v>
          </cell>
          <cell r="P136">
            <v>0</v>
          </cell>
          <cell r="Q136">
            <v>427.99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1384.76</v>
          </cell>
          <cell r="W136">
            <v>0</v>
          </cell>
          <cell r="X136">
            <v>0</v>
          </cell>
          <cell r="Y136">
            <v>1357.192</v>
          </cell>
          <cell r="Z136">
            <v>3647.4534999999996</v>
          </cell>
          <cell r="AA136">
            <v>169.649</v>
          </cell>
          <cell r="AB136">
            <v>867.99</v>
          </cell>
          <cell r="AC136">
            <v>454.52</v>
          </cell>
          <cell r="AD136">
            <v>0</v>
          </cell>
          <cell r="AE136">
            <v>3453.3</v>
          </cell>
          <cell r="AF136">
            <v>16964.900000000001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828.38</v>
          </cell>
          <cell r="AS136">
            <v>3516.05</v>
          </cell>
          <cell r="AT136">
            <v>0</v>
          </cell>
          <cell r="AU136">
            <v>4.55</v>
          </cell>
          <cell r="AV136">
            <v>8.68</v>
          </cell>
          <cell r="AW136">
            <v>690.66</v>
          </cell>
          <cell r="AX136">
            <v>0</v>
          </cell>
          <cell r="AY136">
            <v>427.99</v>
          </cell>
          <cell r="AZ136">
            <v>0</v>
          </cell>
          <cell r="BA136">
            <v>0</v>
          </cell>
          <cell r="BB136">
            <v>0</v>
          </cell>
          <cell r="BC136">
            <v>1384.76</v>
          </cell>
          <cell r="BD136">
            <v>57602.044500000004</v>
          </cell>
        </row>
        <row r="137">
          <cell r="B137" t="str">
            <v>Fabricio de Francisco Linardi</v>
          </cell>
          <cell r="C137">
            <v>10392.65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474.71</v>
          </cell>
          <cell r="I137">
            <v>828.38</v>
          </cell>
          <cell r="J137">
            <v>1760.81</v>
          </cell>
          <cell r="K137">
            <v>0</v>
          </cell>
          <cell r="L137">
            <v>0</v>
          </cell>
          <cell r="M137">
            <v>0</v>
          </cell>
          <cell r="N137">
            <v>4.13</v>
          </cell>
          <cell r="O137">
            <v>9.09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831.41199999999992</v>
          </cell>
          <cell r="Z137">
            <v>2234.4198000000001</v>
          </cell>
          <cell r="AA137">
            <v>103.92649999999999</v>
          </cell>
          <cell r="AB137">
            <v>413.36</v>
          </cell>
          <cell r="AC137">
            <v>909.26</v>
          </cell>
          <cell r="AD137">
            <v>0</v>
          </cell>
          <cell r="AE137">
            <v>3236.56</v>
          </cell>
          <cell r="AF137">
            <v>10392.65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474.71</v>
          </cell>
          <cell r="AQ137">
            <v>0</v>
          </cell>
          <cell r="AR137">
            <v>828.38</v>
          </cell>
          <cell r="AS137">
            <v>1760.81</v>
          </cell>
          <cell r="AT137">
            <v>0</v>
          </cell>
          <cell r="AU137">
            <v>9.09</v>
          </cell>
          <cell r="AV137">
            <v>4.13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34668.478300000002</v>
          </cell>
        </row>
        <row r="138">
          <cell r="B138" t="str">
            <v>Brandon Rodrigues Silva Gonzalez</v>
          </cell>
          <cell r="C138">
            <v>3113.49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282.61</v>
          </cell>
          <cell r="J138">
            <v>69.83</v>
          </cell>
          <cell r="K138">
            <v>0</v>
          </cell>
          <cell r="L138">
            <v>0</v>
          </cell>
          <cell r="M138">
            <v>0</v>
          </cell>
          <cell r="N138">
            <v>8.68</v>
          </cell>
          <cell r="O138">
            <v>4.55</v>
          </cell>
          <cell r="P138">
            <v>11.06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138.05000000000001</v>
          </cell>
          <cell r="Y138">
            <v>249.07919999999999</v>
          </cell>
          <cell r="Z138">
            <v>669.4004000000001</v>
          </cell>
          <cell r="AA138">
            <v>31.134899999999998</v>
          </cell>
          <cell r="AB138">
            <v>867.99</v>
          </cell>
          <cell r="AC138">
            <v>454.52</v>
          </cell>
          <cell r="AD138">
            <v>0</v>
          </cell>
          <cell r="AE138">
            <v>1151.0999999999999</v>
          </cell>
          <cell r="AF138">
            <v>3113.49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282.61</v>
          </cell>
          <cell r="AS138">
            <v>69.83</v>
          </cell>
          <cell r="AT138">
            <v>0</v>
          </cell>
          <cell r="AU138">
            <v>4.55</v>
          </cell>
          <cell r="AV138">
            <v>8.68</v>
          </cell>
          <cell r="AW138">
            <v>0</v>
          </cell>
          <cell r="AX138">
            <v>11.06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10541.7145</v>
          </cell>
        </row>
        <row r="139">
          <cell r="B139" t="str">
            <v>Livia Aparecida Rosa Oliveira</v>
          </cell>
          <cell r="C139">
            <v>3113.49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282.61</v>
          </cell>
          <cell r="J139">
            <v>69.83</v>
          </cell>
          <cell r="K139">
            <v>0</v>
          </cell>
          <cell r="L139">
            <v>0</v>
          </cell>
          <cell r="M139">
            <v>0</v>
          </cell>
          <cell r="N139">
            <v>8.68</v>
          </cell>
          <cell r="O139">
            <v>4.55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249.07919999999999</v>
          </cell>
          <cell r="Z139">
            <v>669.4004000000001</v>
          </cell>
          <cell r="AA139">
            <v>31.134899999999998</v>
          </cell>
          <cell r="AB139">
            <v>867.99</v>
          </cell>
          <cell r="AC139">
            <v>454.52</v>
          </cell>
          <cell r="AD139">
            <v>0</v>
          </cell>
          <cell r="AE139">
            <v>1151.0999999999999</v>
          </cell>
          <cell r="AF139">
            <v>3113.49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282.61</v>
          </cell>
          <cell r="AS139">
            <v>69.83</v>
          </cell>
          <cell r="AT139">
            <v>0</v>
          </cell>
          <cell r="AU139">
            <v>4.55</v>
          </cell>
          <cell r="AV139">
            <v>8.68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10381.5445</v>
          </cell>
        </row>
        <row r="140">
          <cell r="B140" t="str">
            <v>Julia Avila Harduin</v>
          </cell>
          <cell r="C140">
            <v>3113.49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282.61</v>
          </cell>
          <cell r="J140">
            <v>69.83</v>
          </cell>
          <cell r="K140">
            <v>0</v>
          </cell>
          <cell r="L140">
            <v>0</v>
          </cell>
          <cell r="M140">
            <v>0</v>
          </cell>
          <cell r="N140">
            <v>4.13</v>
          </cell>
          <cell r="O140">
            <v>8.68</v>
          </cell>
          <cell r="P140">
            <v>0</v>
          </cell>
          <cell r="Q140">
            <v>0</v>
          </cell>
          <cell r="R140">
            <v>186.81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31.13</v>
          </cell>
          <cell r="X140">
            <v>0</v>
          </cell>
          <cell r="Y140">
            <v>249.07919999999999</v>
          </cell>
          <cell r="Z140">
            <v>669.4004000000001</v>
          </cell>
          <cell r="AA140">
            <v>31.134899999999998</v>
          </cell>
          <cell r="AB140">
            <v>413.36</v>
          </cell>
          <cell r="AC140">
            <v>867.93</v>
          </cell>
          <cell r="AD140">
            <v>202.86</v>
          </cell>
          <cell r="AE140">
            <v>1151.0999999999999</v>
          </cell>
          <cell r="AF140">
            <v>3113.49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282.61</v>
          </cell>
          <cell r="AS140">
            <v>69.83</v>
          </cell>
          <cell r="AT140">
            <v>186.81</v>
          </cell>
          <cell r="AU140">
            <v>8.68</v>
          </cell>
          <cell r="AV140">
            <v>4.13</v>
          </cell>
          <cell r="AW140">
            <v>0</v>
          </cell>
          <cell r="AX140">
            <v>0</v>
          </cell>
          <cell r="AY140">
            <v>0</v>
          </cell>
          <cell r="AZ140">
            <v>31.13</v>
          </cell>
          <cell r="BA140">
            <v>0</v>
          </cell>
          <cell r="BB140">
            <v>0</v>
          </cell>
          <cell r="BC140">
            <v>0</v>
          </cell>
          <cell r="BD140">
            <v>10978.2245</v>
          </cell>
        </row>
        <row r="141">
          <cell r="B141" t="str">
            <v>Monica Tomaz de Jesus</v>
          </cell>
          <cell r="C141">
            <v>3113.49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282.61</v>
          </cell>
          <cell r="J141">
            <v>69.83</v>
          </cell>
          <cell r="K141">
            <v>0</v>
          </cell>
          <cell r="L141">
            <v>0</v>
          </cell>
          <cell r="M141">
            <v>0</v>
          </cell>
          <cell r="N141">
            <v>4.13</v>
          </cell>
          <cell r="O141">
            <v>9.09</v>
          </cell>
          <cell r="P141">
            <v>23.17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249.07919999999999</v>
          </cell>
          <cell r="Z141">
            <v>669.4004000000001</v>
          </cell>
          <cell r="AA141">
            <v>31.134899999999998</v>
          </cell>
          <cell r="AB141">
            <v>413.36</v>
          </cell>
          <cell r="AC141">
            <v>909.26</v>
          </cell>
          <cell r="AD141">
            <v>0</v>
          </cell>
          <cell r="AE141">
            <v>1151.0999999999999</v>
          </cell>
          <cell r="AF141">
            <v>3113.49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282.61</v>
          </cell>
          <cell r="AS141">
            <v>69.83</v>
          </cell>
          <cell r="AT141">
            <v>0</v>
          </cell>
          <cell r="AU141">
            <v>9.09</v>
          </cell>
          <cell r="AV141">
            <v>4.13</v>
          </cell>
          <cell r="AW141">
            <v>0</v>
          </cell>
          <cell r="AX141">
            <v>23.17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10427.9745</v>
          </cell>
        </row>
        <row r="142">
          <cell r="B142" t="str">
            <v>Rafael Ganzella Machado Pedrosa</v>
          </cell>
          <cell r="C142">
            <v>3113.49</v>
          </cell>
          <cell r="D142">
            <v>0</v>
          </cell>
          <cell r="E142">
            <v>0</v>
          </cell>
          <cell r="F142">
            <v>441.15</v>
          </cell>
          <cell r="G142">
            <v>0</v>
          </cell>
          <cell r="H142">
            <v>0</v>
          </cell>
          <cell r="I142">
            <v>335.55</v>
          </cell>
          <cell r="J142">
            <v>128.06</v>
          </cell>
          <cell r="K142">
            <v>0</v>
          </cell>
          <cell r="L142">
            <v>0</v>
          </cell>
          <cell r="M142">
            <v>0</v>
          </cell>
          <cell r="N142">
            <v>4.13</v>
          </cell>
          <cell r="O142">
            <v>9.09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284.37119999999999</v>
          </cell>
          <cell r="Z142">
            <v>764.24760000000015</v>
          </cell>
          <cell r="AA142">
            <v>35.546399999999998</v>
          </cell>
          <cell r="AB142">
            <v>413.36</v>
          </cell>
          <cell r="AC142">
            <v>909.26</v>
          </cell>
          <cell r="AD142">
            <v>0</v>
          </cell>
          <cell r="AE142">
            <v>1151.0999999999999</v>
          </cell>
          <cell r="AF142">
            <v>3113.49</v>
          </cell>
          <cell r="AG142">
            <v>0</v>
          </cell>
          <cell r="AH142">
            <v>0</v>
          </cell>
          <cell r="AI142">
            <v>355.77</v>
          </cell>
          <cell r="AJ142">
            <v>0</v>
          </cell>
          <cell r="AK142">
            <v>85.38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335.55</v>
          </cell>
          <cell r="AS142">
            <v>128.06</v>
          </cell>
          <cell r="AT142">
            <v>0</v>
          </cell>
          <cell r="AU142">
            <v>9.09</v>
          </cell>
          <cell r="AV142">
            <v>4.13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11620.825199999999</v>
          </cell>
        </row>
        <row r="143">
          <cell r="B143" t="str">
            <v>Sandra dos Santos Freeman da Silva</v>
          </cell>
          <cell r="C143">
            <v>3113.49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282.61</v>
          </cell>
          <cell r="J143">
            <v>69.83</v>
          </cell>
          <cell r="K143">
            <v>0</v>
          </cell>
          <cell r="L143">
            <v>0</v>
          </cell>
          <cell r="M143">
            <v>0</v>
          </cell>
          <cell r="N143">
            <v>8.4700000000000006</v>
          </cell>
          <cell r="O143">
            <v>4.34</v>
          </cell>
          <cell r="P143">
            <v>3.2</v>
          </cell>
          <cell r="Q143">
            <v>20.6</v>
          </cell>
          <cell r="R143">
            <v>186.81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249.07919999999999</v>
          </cell>
          <cell r="Z143">
            <v>669.4004000000001</v>
          </cell>
          <cell r="AA143">
            <v>31.134899999999998</v>
          </cell>
          <cell r="AB143">
            <v>847.33</v>
          </cell>
          <cell r="AC143">
            <v>434</v>
          </cell>
          <cell r="AD143">
            <v>1788.36</v>
          </cell>
          <cell r="AE143">
            <v>1618.28</v>
          </cell>
          <cell r="AF143">
            <v>3113.49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282.61</v>
          </cell>
          <cell r="AS143">
            <v>69.83</v>
          </cell>
          <cell r="AT143">
            <v>186.81</v>
          </cell>
          <cell r="AU143">
            <v>4.34</v>
          </cell>
          <cell r="AV143">
            <v>8.4700000000000006</v>
          </cell>
          <cell r="AW143">
            <v>0</v>
          </cell>
          <cell r="AX143">
            <v>3.2</v>
          </cell>
          <cell r="AY143">
            <v>20.6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13016.2845</v>
          </cell>
        </row>
        <row r="144">
          <cell r="B144" t="str">
            <v>Daniel Costa Garcia</v>
          </cell>
          <cell r="C144">
            <v>10392.65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828.38</v>
          </cell>
          <cell r="J144">
            <v>1760.81</v>
          </cell>
          <cell r="K144">
            <v>0</v>
          </cell>
          <cell r="L144">
            <v>0</v>
          </cell>
          <cell r="M144">
            <v>0</v>
          </cell>
          <cell r="N144">
            <v>4.13</v>
          </cell>
          <cell r="O144">
            <v>9.09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103.93</v>
          </cell>
          <cell r="X144">
            <v>0</v>
          </cell>
          <cell r="Y144">
            <v>831.41199999999992</v>
          </cell>
          <cell r="Z144">
            <v>2234.4198000000001</v>
          </cell>
          <cell r="AA144">
            <v>103.92649999999999</v>
          </cell>
          <cell r="AB144">
            <v>413.36</v>
          </cell>
          <cell r="AC144">
            <v>909.26</v>
          </cell>
          <cell r="AD144">
            <v>0</v>
          </cell>
          <cell r="AE144">
            <v>1618.28</v>
          </cell>
          <cell r="AF144">
            <v>10392.65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828.38</v>
          </cell>
          <cell r="AS144">
            <v>1760.81</v>
          </cell>
          <cell r="AT144">
            <v>0</v>
          </cell>
          <cell r="AU144">
            <v>9.09</v>
          </cell>
          <cell r="AV144">
            <v>4.13</v>
          </cell>
          <cell r="AW144">
            <v>0</v>
          </cell>
          <cell r="AX144">
            <v>0</v>
          </cell>
          <cell r="AY144">
            <v>0</v>
          </cell>
          <cell r="AZ144">
            <v>103.93</v>
          </cell>
          <cell r="BA144">
            <v>0</v>
          </cell>
          <cell r="BB144">
            <v>0</v>
          </cell>
          <cell r="BC144">
            <v>0</v>
          </cell>
          <cell r="BD144">
            <v>32308.638300000002</v>
          </cell>
        </row>
        <row r="145">
          <cell r="B145" t="str">
            <v>Cinthia Ongaro Monteiro de Barros</v>
          </cell>
          <cell r="C145">
            <v>10392.65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474.71</v>
          </cell>
          <cell r="I145">
            <v>828.38</v>
          </cell>
          <cell r="J145">
            <v>1656.54</v>
          </cell>
          <cell r="K145">
            <v>0</v>
          </cell>
          <cell r="L145">
            <v>0</v>
          </cell>
          <cell r="M145">
            <v>0</v>
          </cell>
          <cell r="N145">
            <v>4.13</v>
          </cell>
          <cell r="O145">
            <v>9.09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103.93</v>
          </cell>
          <cell r="X145">
            <v>0</v>
          </cell>
          <cell r="Y145">
            <v>831.41199999999992</v>
          </cell>
          <cell r="Z145">
            <v>2234.4198000000001</v>
          </cell>
          <cell r="AA145">
            <v>103.92649999999999</v>
          </cell>
          <cell r="AB145">
            <v>413.36</v>
          </cell>
          <cell r="AC145">
            <v>909.26</v>
          </cell>
          <cell r="AD145">
            <v>0</v>
          </cell>
          <cell r="AE145">
            <v>3236.56</v>
          </cell>
          <cell r="AF145">
            <v>10392.65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474.71</v>
          </cell>
          <cell r="AQ145">
            <v>0</v>
          </cell>
          <cell r="AR145">
            <v>828.38</v>
          </cell>
          <cell r="AS145">
            <v>1656.54</v>
          </cell>
          <cell r="AT145">
            <v>0</v>
          </cell>
          <cell r="AU145">
            <v>9.09</v>
          </cell>
          <cell r="AV145">
            <v>4.13</v>
          </cell>
          <cell r="AW145">
            <v>0</v>
          </cell>
          <cell r="AX145">
            <v>0</v>
          </cell>
          <cell r="AY145">
            <v>0</v>
          </cell>
          <cell r="AZ145">
            <v>103.93</v>
          </cell>
          <cell r="BA145">
            <v>0</v>
          </cell>
          <cell r="BB145">
            <v>0</v>
          </cell>
          <cell r="BC145">
            <v>0</v>
          </cell>
          <cell r="BD145">
            <v>34667.798300000002</v>
          </cell>
        </row>
        <row r="146">
          <cell r="B146" t="str">
            <v>Daiane Fernandes do Vale</v>
          </cell>
          <cell r="C146">
            <v>10392.65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828.38</v>
          </cell>
          <cell r="J146">
            <v>1656.54</v>
          </cell>
          <cell r="K146">
            <v>0</v>
          </cell>
          <cell r="L146">
            <v>0</v>
          </cell>
          <cell r="M146">
            <v>0</v>
          </cell>
          <cell r="N146">
            <v>4.13</v>
          </cell>
          <cell r="O146">
            <v>9.09</v>
          </cell>
          <cell r="P146">
            <v>172.4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831.41199999999992</v>
          </cell>
          <cell r="Z146">
            <v>2234.4198000000001</v>
          </cell>
          <cell r="AA146">
            <v>103.92649999999999</v>
          </cell>
          <cell r="AB146">
            <v>413.36</v>
          </cell>
          <cell r="AC146">
            <v>909.26</v>
          </cell>
          <cell r="AD146">
            <v>0</v>
          </cell>
          <cell r="AE146">
            <v>2427.42</v>
          </cell>
          <cell r="AF146">
            <v>10392.65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828.38</v>
          </cell>
          <cell r="AS146">
            <v>1656.54</v>
          </cell>
          <cell r="AT146">
            <v>0</v>
          </cell>
          <cell r="AU146">
            <v>9.09</v>
          </cell>
          <cell r="AV146">
            <v>4.13</v>
          </cell>
          <cell r="AW146">
            <v>0</v>
          </cell>
          <cell r="AX146">
            <v>172.4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33046.1783</v>
          </cell>
        </row>
        <row r="147">
          <cell r="B147" t="str">
            <v>Jornes Couto Feitoza Junior</v>
          </cell>
          <cell r="C147">
            <v>3113.49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282.61</v>
          </cell>
          <cell r="J147">
            <v>69.83</v>
          </cell>
          <cell r="K147">
            <v>0</v>
          </cell>
          <cell r="L147">
            <v>0</v>
          </cell>
          <cell r="M147">
            <v>230.22</v>
          </cell>
          <cell r="N147">
            <v>8.27</v>
          </cell>
          <cell r="O147">
            <v>4.13</v>
          </cell>
          <cell r="P147">
            <v>0</v>
          </cell>
          <cell r="Q147">
            <v>0</v>
          </cell>
          <cell r="R147">
            <v>174.36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31.13</v>
          </cell>
          <cell r="X147">
            <v>0</v>
          </cell>
          <cell r="Y147">
            <v>249.07919999999999</v>
          </cell>
          <cell r="Z147">
            <v>669.4004000000001</v>
          </cell>
          <cell r="AA147">
            <v>31.134899999999998</v>
          </cell>
          <cell r="AB147">
            <v>826.66</v>
          </cell>
          <cell r="AC147">
            <v>413.3</v>
          </cell>
          <cell r="AD147">
            <v>388.08</v>
          </cell>
          <cell r="AE147">
            <v>2302.1999999999998</v>
          </cell>
          <cell r="AF147">
            <v>3113.49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282.61</v>
          </cell>
          <cell r="AS147">
            <v>69.83</v>
          </cell>
          <cell r="AT147">
            <v>174.36</v>
          </cell>
          <cell r="AU147">
            <v>4.13</v>
          </cell>
          <cell r="AV147">
            <v>8.27</v>
          </cell>
          <cell r="AW147">
            <v>230.22</v>
          </cell>
          <cell r="AX147">
            <v>0</v>
          </cell>
          <cell r="AY147">
            <v>0</v>
          </cell>
          <cell r="AZ147">
            <v>31.13</v>
          </cell>
          <cell r="BA147">
            <v>0</v>
          </cell>
          <cell r="BB147">
            <v>0</v>
          </cell>
          <cell r="BC147">
            <v>0</v>
          </cell>
          <cell r="BD147">
            <v>12707.934499999999</v>
          </cell>
        </row>
        <row r="148">
          <cell r="B148" t="str">
            <v>Rafael Mielnik</v>
          </cell>
          <cell r="C148">
            <v>9961.2999999999993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828.38</v>
          </cell>
          <cell r="J148">
            <v>1642.19</v>
          </cell>
          <cell r="K148">
            <v>0</v>
          </cell>
          <cell r="L148">
            <v>0</v>
          </cell>
          <cell r="M148">
            <v>0</v>
          </cell>
          <cell r="N148">
            <v>4.13</v>
          </cell>
          <cell r="O148">
            <v>9.09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99.61</v>
          </cell>
          <cell r="X148">
            <v>0</v>
          </cell>
          <cell r="Y148">
            <v>796.904</v>
          </cell>
          <cell r="Z148">
            <v>2141.6795000000002</v>
          </cell>
          <cell r="AA148">
            <v>99.613</v>
          </cell>
          <cell r="AB148">
            <v>413.36</v>
          </cell>
          <cell r="AC148">
            <v>909.26</v>
          </cell>
          <cell r="AD148">
            <v>0</v>
          </cell>
          <cell r="AE148">
            <v>1151.0999999999999</v>
          </cell>
          <cell r="AF148">
            <v>9961.2999999999993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828.38</v>
          </cell>
          <cell r="AS148">
            <v>1642.19</v>
          </cell>
          <cell r="AT148">
            <v>0</v>
          </cell>
          <cell r="AU148">
            <v>9.09</v>
          </cell>
          <cell r="AV148">
            <v>4.13</v>
          </cell>
          <cell r="AW148">
            <v>0</v>
          </cell>
          <cell r="AX148">
            <v>0</v>
          </cell>
          <cell r="AY148">
            <v>0</v>
          </cell>
          <cell r="AZ148">
            <v>99.61</v>
          </cell>
          <cell r="BA148">
            <v>0</v>
          </cell>
          <cell r="BB148">
            <v>0</v>
          </cell>
          <cell r="BC148">
            <v>0</v>
          </cell>
          <cell r="BD148">
            <v>30601.316500000001</v>
          </cell>
        </row>
        <row r="149">
          <cell r="B149" t="str">
            <v>Ricardo Martins Sartori</v>
          </cell>
          <cell r="C149">
            <v>9961.2999999999993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828.38</v>
          </cell>
          <cell r="J149">
            <v>1590.06</v>
          </cell>
          <cell r="K149">
            <v>0</v>
          </cell>
          <cell r="L149">
            <v>0</v>
          </cell>
          <cell r="M149">
            <v>0</v>
          </cell>
          <cell r="N149">
            <v>4.13</v>
          </cell>
          <cell r="O149">
            <v>9.09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796.904</v>
          </cell>
          <cell r="Z149">
            <v>2141.6795000000002</v>
          </cell>
          <cell r="AA149">
            <v>99.613</v>
          </cell>
          <cell r="AB149">
            <v>413.36</v>
          </cell>
          <cell r="AC149">
            <v>909.26</v>
          </cell>
          <cell r="AD149">
            <v>0</v>
          </cell>
          <cell r="AE149">
            <v>1151.0999999999999</v>
          </cell>
          <cell r="AF149">
            <v>9961.2999999999993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828.38</v>
          </cell>
          <cell r="AS149">
            <v>1590.06</v>
          </cell>
          <cell r="AT149">
            <v>0</v>
          </cell>
          <cell r="AU149">
            <v>9.09</v>
          </cell>
          <cell r="AV149">
            <v>4.13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30297.836499999998</v>
          </cell>
        </row>
        <row r="150">
          <cell r="B150" t="str">
            <v>Alexandre Piero</v>
          </cell>
          <cell r="C150">
            <v>16964.900000000001</v>
          </cell>
          <cell r="D150">
            <v>0</v>
          </cell>
          <cell r="E150">
            <v>0</v>
          </cell>
          <cell r="F150">
            <v>440.95</v>
          </cell>
          <cell r="G150">
            <v>0</v>
          </cell>
          <cell r="H150">
            <v>0</v>
          </cell>
          <cell r="I150">
            <v>828.38</v>
          </cell>
          <cell r="J150">
            <v>3689.44</v>
          </cell>
          <cell r="K150">
            <v>0</v>
          </cell>
          <cell r="L150">
            <v>0</v>
          </cell>
          <cell r="M150">
            <v>0</v>
          </cell>
          <cell r="N150">
            <v>4.13</v>
          </cell>
          <cell r="O150">
            <v>9.09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1392.4679999999998</v>
          </cell>
          <cell r="Z150">
            <v>3742.2578000000003</v>
          </cell>
          <cell r="AA150">
            <v>174.05849999999998</v>
          </cell>
          <cell r="AB150">
            <v>413.36</v>
          </cell>
          <cell r="AC150">
            <v>909.26</v>
          </cell>
          <cell r="AD150">
            <v>0</v>
          </cell>
          <cell r="AE150">
            <v>809.14</v>
          </cell>
          <cell r="AF150">
            <v>16964.900000000001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440.95</v>
          </cell>
          <cell r="AO150">
            <v>0</v>
          </cell>
          <cell r="AP150">
            <v>0</v>
          </cell>
          <cell r="AQ150">
            <v>0</v>
          </cell>
          <cell r="AR150">
            <v>828.38</v>
          </cell>
          <cell r="AS150">
            <v>3689.44</v>
          </cell>
          <cell r="AT150">
            <v>0</v>
          </cell>
          <cell r="AU150">
            <v>9.09</v>
          </cell>
          <cell r="AV150">
            <v>4.13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51314.3243</v>
          </cell>
        </row>
        <row r="151">
          <cell r="B151" t="str">
            <v>Paula Burgarelli Corrente</v>
          </cell>
          <cell r="C151">
            <v>10392.65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828.38</v>
          </cell>
          <cell r="J151">
            <v>1708.68</v>
          </cell>
          <cell r="K151">
            <v>0</v>
          </cell>
          <cell r="L151">
            <v>0</v>
          </cell>
          <cell r="M151">
            <v>690.66</v>
          </cell>
          <cell r="N151">
            <v>4.13</v>
          </cell>
          <cell r="O151">
            <v>9.09</v>
          </cell>
          <cell r="P151">
            <v>6.91</v>
          </cell>
          <cell r="Q151">
            <v>6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831.41199999999992</v>
          </cell>
          <cell r="Z151">
            <v>2234.4198000000001</v>
          </cell>
          <cell r="AA151">
            <v>103.92649999999999</v>
          </cell>
          <cell r="AB151">
            <v>413.36</v>
          </cell>
          <cell r="AC151">
            <v>909.26</v>
          </cell>
          <cell r="AD151">
            <v>0</v>
          </cell>
          <cell r="AE151">
            <v>3453.3</v>
          </cell>
          <cell r="AF151">
            <v>10392.65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828.38</v>
          </cell>
          <cell r="AS151">
            <v>1708.68</v>
          </cell>
          <cell r="AT151">
            <v>0</v>
          </cell>
          <cell r="AU151">
            <v>9.09</v>
          </cell>
          <cell r="AV151">
            <v>4.13</v>
          </cell>
          <cell r="AW151">
            <v>690.66</v>
          </cell>
          <cell r="AX151">
            <v>6.91</v>
          </cell>
          <cell r="AY151">
            <v>6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35238.6783</v>
          </cell>
        </row>
        <row r="152">
          <cell r="B152" t="str">
            <v>Victoria Cristina Pedroneiro Machado</v>
          </cell>
          <cell r="C152">
            <v>3113.49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282.61</v>
          </cell>
          <cell r="J152">
            <v>69.83</v>
          </cell>
          <cell r="K152">
            <v>0</v>
          </cell>
          <cell r="L152">
            <v>0</v>
          </cell>
          <cell r="M152">
            <v>0</v>
          </cell>
          <cell r="N152">
            <v>4.13</v>
          </cell>
          <cell r="O152">
            <v>9.09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249.07919999999999</v>
          </cell>
          <cell r="Z152">
            <v>669.4004000000001</v>
          </cell>
          <cell r="AA152">
            <v>31.134899999999998</v>
          </cell>
          <cell r="AB152">
            <v>413.36</v>
          </cell>
          <cell r="AC152">
            <v>909.26</v>
          </cell>
          <cell r="AD152">
            <v>0</v>
          </cell>
          <cell r="AE152">
            <v>1151.0999999999999</v>
          </cell>
          <cell r="AF152">
            <v>3113.49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282.61</v>
          </cell>
          <cell r="AS152">
            <v>69.83</v>
          </cell>
          <cell r="AT152">
            <v>0</v>
          </cell>
          <cell r="AU152">
            <v>9.09</v>
          </cell>
          <cell r="AV152">
            <v>4.13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10381.6345</v>
          </cell>
        </row>
        <row r="153">
          <cell r="B153" t="str">
            <v>Adriano Batista Barboza</v>
          </cell>
          <cell r="C153">
            <v>3113.49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282.61</v>
          </cell>
          <cell r="J153">
            <v>69.83</v>
          </cell>
          <cell r="K153">
            <v>0</v>
          </cell>
          <cell r="L153">
            <v>0</v>
          </cell>
          <cell r="M153">
            <v>0</v>
          </cell>
          <cell r="N153">
            <v>8.68</v>
          </cell>
          <cell r="O153">
            <v>4.55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249.07919999999999</v>
          </cell>
          <cell r="Z153">
            <v>669.4004000000001</v>
          </cell>
          <cell r="AA153">
            <v>31.134899999999998</v>
          </cell>
          <cell r="AB153">
            <v>867.99</v>
          </cell>
          <cell r="AC153">
            <v>454.52</v>
          </cell>
          <cell r="AD153">
            <v>0</v>
          </cell>
          <cell r="AE153">
            <v>1151.0999999999999</v>
          </cell>
          <cell r="AF153">
            <v>3113.49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282.61</v>
          </cell>
          <cell r="AS153">
            <v>69.83</v>
          </cell>
          <cell r="AT153">
            <v>0</v>
          </cell>
          <cell r="AU153">
            <v>4.55</v>
          </cell>
          <cell r="AV153">
            <v>8.68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10381.5445</v>
          </cell>
        </row>
        <row r="154">
          <cell r="B154" t="str">
            <v>Mayra Yumi Hayashida</v>
          </cell>
          <cell r="C154">
            <v>3113.49</v>
          </cell>
          <cell r="D154">
            <v>0</v>
          </cell>
          <cell r="E154">
            <v>0</v>
          </cell>
          <cell r="F154">
            <v>114.82</v>
          </cell>
          <cell r="G154">
            <v>0</v>
          </cell>
          <cell r="H154">
            <v>0</v>
          </cell>
          <cell r="I154">
            <v>296.39</v>
          </cell>
          <cell r="J154">
            <v>84.99</v>
          </cell>
          <cell r="K154">
            <v>0</v>
          </cell>
          <cell r="L154">
            <v>0</v>
          </cell>
          <cell r="M154">
            <v>0</v>
          </cell>
          <cell r="N154">
            <v>4.13</v>
          </cell>
          <cell r="O154">
            <v>9.09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258.26479999999998</v>
          </cell>
          <cell r="Z154">
            <v>694.08669999999995</v>
          </cell>
          <cell r="AA154">
            <v>32.283099999999997</v>
          </cell>
          <cell r="AB154">
            <v>413.36</v>
          </cell>
          <cell r="AC154">
            <v>909.26</v>
          </cell>
          <cell r="AD154">
            <v>0</v>
          </cell>
          <cell r="AE154">
            <v>1151.0999999999999</v>
          </cell>
          <cell r="AF154">
            <v>3113.49</v>
          </cell>
          <cell r="AG154">
            <v>0</v>
          </cell>
          <cell r="AH154">
            <v>0</v>
          </cell>
          <cell r="AI154">
            <v>80.19</v>
          </cell>
          <cell r="AJ154">
            <v>12.4</v>
          </cell>
          <cell r="AK154">
            <v>22.23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296.39</v>
          </cell>
          <cell r="AS154">
            <v>84.99</v>
          </cell>
          <cell r="AT154">
            <v>0</v>
          </cell>
          <cell r="AU154">
            <v>9.09</v>
          </cell>
          <cell r="AV154">
            <v>4.13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10704.1746</v>
          </cell>
        </row>
        <row r="155">
          <cell r="B155" t="str">
            <v>Barbara Lemos Guelfi</v>
          </cell>
          <cell r="C155">
            <v>9961.2999999999993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828.38</v>
          </cell>
          <cell r="J155">
            <v>1642.19</v>
          </cell>
          <cell r="K155">
            <v>0</v>
          </cell>
          <cell r="L155">
            <v>0</v>
          </cell>
          <cell r="M155">
            <v>0</v>
          </cell>
          <cell r="N155">
            <v>4.13</v>
          </cell>
          <cell r="O155">
            <v>9.09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796.904</v>
          </cell>
          <cell r="Z155">
            <v>2141.6795000000002</v>
          </cell>
          <cell r="AA155">
            <v>99.613</v>
          </cell>
          <cell r="AB155">
            <v>413.36</v>
          </cell>
          <cell r="AC155">
            <v>909.26</v>
          </cell>
          <cell r="AD155">
            <v>0</v>
          </cell>
          <cell r="AE155">
            <v>1151.0999999999999</v>
          </cell>
          <cell r="AF155">
            <v>9961.2999999999993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828.38</v>
          </cell>
          <cell r="AS155">
            <v>1642.19</v>
          </cell>
          <cell r="AT155">
            <v>0</v>
          </cell>
          <cell r="AU155">
            <v>9.09</v>
          </cell>
          <cell r="AV155">
            <v>4.13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30402.0965</v>
          </cell>
        </row>
        <row r="156">
          <cell r="B156" t="str">
            <v>Camila Carroci Martins</v>
          </cell>
          <cell r="C156">
            <v>3113.49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949.42</v>
          </cell>
          <cell r="I156">
            <v>282.61</v>
          </cell>
          <cell r="J156">
            <v>69.83</v>
          </cell>
          <cell r="K156">
            <v>0</v>
          </cell>
          <cell r="L156">
            <v>0</v>
          </cell>
          <cell r="M156">
            <v>0</v>
          </cell>
          <cell r="N156">
            <v>5.6</v>
          </cell>
          <cell r="O156">
            <v>9.51</v>
          </cell>
          <cell r="P156">
            <v>0</v>
          </cell>
          <cell r="Q156">
            <v>0</v>
          </cell>
          <cell r="R156">
            <v>186.81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249.07919999999999</v>
          </cell>
          <cell r="Z156">
            <v>669.4004000000001</v>
          </cell>
          <cell r="AA156">
            <v>31.134899999999998</v>
          </cell>
          <cell r="AB156">
            <v>560.03</v>
          </cell>
          <cell r="AC156">
            <v>950.59</v>
          </cell>
          <cell r="AD156">
            <v>202.86</v>
          </cell>
          <cell r="AE156">
            <v>2427.42</v>
          </cell>
          <cell r="AF156">
            <v>3113.49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949.42</v>
          </cell>
          <cell r="AQ156">
            <v>0</v>
          </cell>
          <cell r="AR156">
            <v>282.61</v>
          </cell>
          <cell r="AS156">
            <v>69.83</v>
          </cell>
          <cell r="AT156">
            <v>186.81</v>
          </cell>
          <cell r="AU156">
            <v>9.51</v>
          </cell>
          <cell r="AV156">
            <v>5.6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14325.0545</v>
          </cell>
        </row>
        <row r="157">
          <cell r="B157" t="str">
            <v>Diego Lorenzo Palopito</v>
          </cell>
          <cell r="C157">
            <v>3113.49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282.61</v>
          </cell>
          <cell r="J157">
            <v>69.83</v>
          </cell>
          <cell r="K157">
            <v>0</v>
          </cell>
          <cell r="L157">
            <v>0</v>
          </cell>
          <cell r="M157">
            <v>0</v>
          </cell>
          <cell r="N157">
            <v>5.07</v>
          </cell>
          <cell r="O157">
            <v>7.85</v>
          </cell>
          <cell r="P157">
            <v>0</v>
          </cell>
          <cell r="Q157">
            <v>0</v>
          </cell>
          <cell r="R157">
            <v>186.81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249.07919999999999</v>
          </cell>
          <cell r="Z157">
            <v>669.4004000000001</v>
          </cell>
          <cell r="AA157">
            <v>31.134899999999998</v>
          </cell>
          <cell r="AB157">
            <v>506.69</v>
          </cell>
          <cell r="AC157">
            <v>785.27</v>
          </cell>
          <cell r="AD157">
            <v>388.08</v>
          </cell>
          <cell r="AE157">
            <v>809.14</v>
          </cell>
          <cell r="AF157">
            <v>3113.49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282.61</v>
          </cell>
          <cell r="AS157">
            <v>69.83</v>
          </cell>
          <cell r="AT157">
            <v>186.81</v>
          </cell>
          <cell r="AU157">
            <v>7.85</v>
          </cell>
          <cell r="AV157">
            <v>5.07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10770.1145</v>
          </cell>
        </row>
        <row r="158">
          <cell r="B158" t="str">
            <v>Rafael Fernandes de Azevedo</v>
          </cell>
          <cell r="C158">
            <v>3113.49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282.61</v>
          </cell>
          <cell r="J158">
            <v>69.83</v>
          </cell>
          <cell r="K158">
            <v>0</v>
          </cell>
          <cell r="L158">
            <v>0</v>
          </cell>
          <cell r="M158">
            <v>0</v>
          </cell>
          <cell r="N158">
            <v>4.13</v>
          </cell>
          <cell r="O158">
            <v>9.09</v>
          </cell>
          <cell r="P158">
            <v>0</v>
          </cell>
          <cell r="Q158">
            <v>0</v>
          </cell>
          <cell r="R158">
            <v>186.81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249.07919999999999</v>
          </cell>
          <cell r="Z158">
            <v>669.4004000000001</v>
          </cell>
          <cell r="AA158">
            <v>31.134899999999998</v>
          </cell>
          <cell r="AB158">
            <v>413.36</v>
          </cell>
          <cell r="AC158">
            <v>909.26</v>
          </cell>
          <cell r="AD158">
            <v>1283.31</v>
          </cell>
          <cell r="AE158">
            <v>1151.0999999999999</v>
          </cell>
          <cell r="AF158">
            <v>3113.49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282.61</v>
          </cell>
          <cell r="AS158">
            <v>69.83</v>
          </cell>
          <cell r="AT158">
            <v>186.81</v>
          </cell>
          <cell r="AU158">
            <v>9.09</v>
          </cell>
          <cell r="AV158">
            <v>4.13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12038.5645</v>
          </cell>
        </row>
        <row r="159">
          <cell r="B159" t="str">
            <v>Fabiana Romano do Nascimento</v>
          </cell>
          <cell r="C159">
            <v>3113.49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282.61</v>
          </cell>
          <cell r="J159">
            <v>69.83</v>
          </cell>
          <cell r="K159">
            <v>0</v>
          </cell>
          <cell r="L159">
            <v>0</v>
          </cell>
          <cell r="M159">
            <v>0</v>
          </cell>
          <cell r="N159">
            <v>4.13</v>
          </cell>
          <cell r="O159">
            <v>9.09</v>
          </cell>
          <cell r="P159">
            <v>0</v>
          </cell>
          <cell r="Q159">
            <v>0</v>
          </cell>
          <cell r="R159">
            <v>186.81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249.07919999999999</v>
          </cell>
          <cell r="Z159">
            <v>669.4004000000001</v>
          </cell>
          <cell r="AA159">
            <v>31.134899999999998</v>
          </cell>
          <cell r="AB159">
            <v>413.36</v>
          </cell>
          <cell r="AC159">
            <v>909.26</v>
          </cell>
          <cell r="AD159">
            <v>388.08</v>
          </cell>
          <cell r="AE159">
            <v>1151.0999999999999</v>
          </cell>
          <cell r="AF159">
            <v>3113.49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282.61</v>
          </cell>
          <cell r="AS159">
            <v>69.83</v>
          </cell>
          <cell r="AT159">
            <v>186.81</v>
          </cell>
          <cell r="AU159">
            <v>9.09</v>
          </cell>
          <cell r="AV159">
            <v>4.13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11143.334499999999</v>
          </cell>
        </row>
        <row r="160">
          <cell r="B160" t="str">
            <v>Sany Kelly Batista Cruz</v>
          </cell>
          <cell r="C160">
            <v>2912.62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258.51</v>
          </cell>
          <cell r="J160">
            <v>56.26</v>
          </cell>
          <cell r="K160">
            <v>0</v>
          </cell>
          <cell r="L160">
            <v>0</v>
          </cell>
          <cell r="M160">
            <v>0</v>
          </cell>
          <cell r="N160">
            <v>3.87</v>
          </cell>
          <cell r="O160">
            <v>8.68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233.00959999999998</v>
          </cell>
          <cell r="Z160">
            <v>626.2133</v>
          </cell>
          <cell r="AA160">
            <v>29.126199999999997</v>
          </cell>
          <cell r="AB160">
            <v>386.69</v>
          </cell>
          <cell r="AC160">
            <v>867.93</v>
          </cell>
          <cell r="AD160">
            <v>0</v>
          </cell>
          <cell r="AE160">
            <v>1151.0999999999999</v>
          </cell>
          <cell r="AF160">
            <v>2912.62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258.51</v>
          </cell>
          <cell r="AS160">
            <v>56.26</v>
          </cell>
          <cell r="AT160">
            <v>0</v>
          </cell>
          <cell r="AU160">
            <v>8.68</v>
          </cell>
          <cell r="AV160">
            <v>3.87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9773.9490999999998</v>
          </cell>
        </row>
        <row r="161">
          <cell r="B161" t="str">
            <v>Camila Gonçalves Teixeira</v>
          </cell>
          <cell r="C161">
            <v>533.69000000000005</v>
          </cell>
          <cell r="D161">
            <v>711.59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711.59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454.63</v>
          </cell>
          <cell r="AD161">
            <v>96.6</v>
          </cell>
          <cell r="AE161">
            <v>0</v>
          </cell>
          <cell r="AF161">
            <v>533.69000000000005</v>
          </cell>
          <cell r="AG161">
            <v>711.59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711.59</v>
          </cell>
          <cell r="BB161">
            <v>0</v>
          </cell>
          <cell r="BC161">
            <v>0</v>
          </cell>
          <cell r="BD161">
            <v>4464.97</v>
          </cell>
        </row>
        <row r="162">
          <cell r="B162" t="str">
            <v>Amanda Santos Medeiros</v>
          </cell>
          <cell r="C162">
            <v>1067.3699999999999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578.62</v>
          </cell>
          <cell r="AD162">
            <v>202.86</v>
          </cell>
          <cell r="AE162">
            <v>0</v>
          </cell>
          <cell r="AF162">
            <v>1067.3699999999999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2916.22</v>
          </cell>
        </row>
        <row r="163">
          <cell r="B163" t="str">
            <v>Guilherme Silva Brito</v>
          </cell>
          <cell r="C163">
            <v>1067.3699999999999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909.26</v>
          </cell>
          <cell r="AD163">
            <v>404.46</v>
          </cell>
          <cell r="AE163">
            <v>0</v>
          </cell>
          <cell r="AF163">
            <v>1067.3699999999999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3448.46</v>
          </cell>
        </row>
        <row r="164">
          <cell r="B164" t="str">
            <v>Letícia Macedo da Silva</v>
          </cell>
          <cell r="C164">
            <v>1067.3699999999999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909.26</v>
          </cell>
          <cell r="AD164">
            <v>445.41</v>
          </cell>
          <cell r="AE164">
            <v>0</v>
          </cell>
          <cell r="AF164">
            <v>1067.3699999999999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3489.41</v>
          </cell>
        </row>
        <row r="165">
          <cell r="B165" t="str">
            <v>Stefania Braga dos Santos</v>
          </cell>
          <cell r="C165">
            <v>1067.3699999999999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909.26</v>
          </cell>
          <cell r="AD165">
            <v>396.06</v>
          </cell>
          <cell r="AE165">
            <v>0</v>
          </cell>
          <cell r="AF165">
            <v>1067.3699999999999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3440.06</v>
          </cell>
        </row>
        <row r="166">
          <cell r="B166" t="str">
            <v>Andrine Souza de Jesus</v>
          </cell>
          <cell r="C166">
            <v>1067.3699999999999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909.26</v>
          </cell>
          <cell r="AD166">
            <v>388.08</v>
          </cell>
          <cell r="AE166">
            <v>0</v>
          </cell>
          <cell r="AF166">
            <v>1067.3699999999999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3432.08</v>
          </cell>
        </row>
        <row r="167">
          <cell r="B167" t="str">
            <v>Debora Ferreira Costa</v>
          </cell>
          <cell r="C167">
            <v>309.88</v>
          </cell>
          <cell r="D167">
            <v>474.39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153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206.65</v>
          </cell>
          <cell r="AD167">
            <v>92.4</v>
          </cell>
          <cell r="AE167">
            <v>0</v>
          </cell>
          <cell r="AF167">
            <v>309.88</v>
          </cell>
          <cell r="AG167">
            <v>474.39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153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2173.59</v>
          </cell>
        </row>
        <row r="168">
          <cell r="B168" t="str">
            <v>Renan Cleber da Silva Nunes</v>
          </cell>
          <cell r="C168">
            <v>1067.3699999999999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909.26</v>
          </cell>
          <cell r="AD168">
            <v>436.59</v>
          </cell>
          <cell r="AE168">
            <v>0</v>
          </cell>
          <cell r="AF168">
            <v>1067.3699999999999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3480.59</v>
          </cell>
        </row>
        <row r="169">
          <cell r="B169" t="str">
            <v>Matheus de Souza Gonçalves</v>
          </cell>
          <cell r="C169">
            <v>1067.3699999999999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909.26</v>
          </cell>
          <cell r="AD169">
            <v>388.08</v>
          </cell>
          <cell r="AE169">
            <v>0</v>
          </cell>
          <cell r="AF169">
            <v>1067.3699999999999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3432.08</v>
          </cell>
        </row>
        <row r="170">
          <cell r="B170" t="str">
            <v>Gabriel Inácio dos Santos</v>
          </cell>
          <cell r="C170">
            <v>1067.3699999999999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909.26</v>
          </cell>
          <cell r="AD170">
            <v>388.08</v>
          </cell>
          <cell r="AE170">
            <v>0</v>
          </cell>
          <cell r="AF170">
            <v>1067.3699999999999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3432.08</v>
          </cell>
        </row>
        <row r="171">
          <cell r="B171" t="str">
            <v>Yure Nascimento de Souza Alves</v>
          </cell>
          <cell r="C171">
            <v>1067.3699999999999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909.26</v>
          </cell>
          <cell r="AD171">
            <v>417.06</v>
          </cell>
          <cell r="AE171">
            <v>0</v>
          </cell>
          <cell r="AF171">
            <v>1067.3699999999999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3461.06</v>
          </cell>
        </row>
        <row r="172">
          <cell r="B172" t="str">
            <v>Beatriz Celestino de Brito</v>
          </cell>
          <cell r="C172">
            <v>1067.3699999999999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909.26</v>
          </cell>
          <cell r="AD172">
            <v>202.86</v>
          </cell>
          <cell r="AE172">
            <v>0</v>
          </cell>
          <cell r="AF172">
            <v>1067.3699999999999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3246.86</v>
          </cell>
        </row>
        <row r="173">
          <cell r="B173" t="str">
            <v>Lucas Ribeiro de Deus</v>
          </cell>
          <cell r="C173">
            <v>1067.3699999999999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909.26</v>
          </cell>
          <cell r="AD173">
            <v>202.86</v>
          </cell>
          <cell r="AE173">
            <v>0</v>
          </cell>
          <cell r="AF173">
            <v>1067.3699999999999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3246.86</v>
          </cell>
        </row>
        <row r="174">
          <cell r="B174" t="str">
            <v>Guilherme Reis Fonseca</v>
          </cell>
          <cell r="C174">
            <v>901.74</v>
          </cell>
          <cell r="D174">
            <v>237.2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909.26</v>
          </cell>
          <cell r="AD174">
            <v>388.08</v>
          </cell>
          <cell r="AE174">
            <v>0</v>
          </cell>
          <cell r="AF174">
            <v>901.74</v>
          </cell>
          <cell r="AG174">
            <v>237.2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3575.22</v>
          </cell>
        </row>
        <row r="175">
          <cell r="B175" t="str">
            <v>Nathally Faria Rezende</v>
          </cell>
          <cell r="C175">
            <v>688.63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578.62</v>
          </cell>
          <cell r="AD175">
            <v>135.24</v>
          </cell>
          <cell r="AE175">
            <v>0</v>
          </cell>
          <cell r="AF175">
            <v>688.63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2091.12</v>
          </cell>
        </row>
        <row r="176">
          <cell r="B176" t="str">
            <v>Tálita Medina de Oliveira</v>
          </cell>
          <cell r="C176">
            <v>206.59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32.04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330.64</v>
          </cell>
          <cell r="AD176">
            <v>38.64</v>
          </cell>
          <cell r="AE176">
            <v>0</v>
          </cell>
          <cell r="AF176">
            <v>206.59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32.04</v>
          </cell>
          <cell r="BC176">
            <v>0</v>
          </cell>
          <cell r="BD176">
            <v>846.54</v>
          </cell>
        </row>
        <row r="177">
          <cell r="C177">
            <v>865723.73</v>
          </cell>
          <cell r="D177">
            <v>138600.95000000001</v>
          </cell>
          <cell r="E177">
            <v>18003.93</v>
          </cell>
          <cell r="F177">
            <v>14088.94</v>
          </cell>
          <cell r="G177">
            <v>114554.61</v>
          </cell>
          <cell r="H177">
            <v>11867.75</v>
          </cell>
          <cell r="I177">
            <v>86876.23</v>
          </cell>
          <cell r="J177">
            <v>148576.60999999999</v>
          </cell>
          <cell r="K177">
            <v>520.32000000000005</v>
          </cell>
          <cell r="L177">
            <v>208.26</v>
          </cell>
          <cell r="M177">
            <v>10133.049999999999</v>
          </cell>
          <cell r="N177">
            <v>903.33</v>
          </cell>
          <cell r="O177">
            <v>900.17</v>
          </cell>
          <cell r="P177">
            <v>2517.81</v>
          </cell>
          <cell r="Q177">
            <v>1806.19</v>
          </cell>
          <cell r="R177">
            <v>4931.0600000000004</v>
          </cell>
          <cell r="S177">
            <v>113376.43</v>
          </cell>
          <cell r="T177">
            <v>6938.25</v>
          </cell>
          <cell r="U177">
            <v>1546.14</v>
          </cell>
          <cell r="V177">
            <v>23373.47</v>
          </cell>
          <cell r="W177">
            <v>2565.88</v>
          </cell>
          <cell r="X177">
            <v>138.05000000000001</v>
          </cell>
          <cell r="Y177">
            <v>88059.201600000015</v>
          </cell>
          <cell r="Z177">
            <v>236659.1099000001</v>
          </cell>
          <cell r="AA177">
            <v>11007.400200000005</v>
          </cell>
          <cell r="AB177">
            <v>90776.55</v>
          </cell>
          <cell r="AC177">
            <v>102165.44</v>
          </cell>
          <cell r="AD177">
            <v>17025.25</v>
          </cell>
          <cell r="AE177">
            <v>268519.18</v>
          </cell>
          <cell r="AF177">
            <v>856140.94</v>
          </cell>
          <cell r="AG177">
            <v>138600.95000000001</v>
          </cell>
          <cell r="AH177">
            <v>18003.93</v>
          </cell>
          <cell r="AI177">
            <v>3339.72</v>
          </cell>
          <cell r="AJ177">
            <v>34.76</v>
          </cell>
          <cell r="AK177">
            <v>809.89</v>
          </cell>
          <cell r="AL177">
            <v>11663.33</v>
          </cell>
          <cell r="AM177">
            <v>92301.28</v>
          </cell>
          <cell r="AN177">
            <v>9904.57</v>
          </cell>
          <cell r="AO177">
            <v>10590</v>
          </cell>
          <cell r="AP177">
            <v>11867.75</v>
          </cell>
          <cell r="AQ177">
            <v>9582.7900000000009</v>
          </cell>
          <cell r="AR177">
            <v>86876.23</v>
          </cell>
          <cell r="AS177">
            <v>148576.60999999999</v>
          </cell>
          <cell r="AT177">
            <v>4931.0600000000004</v>
          </cell>
          <cell r="AU177">
            <v>900.17</v>
          </cell>
          <cell r="AV177">
            <v>903.33</v>
          </cell>
          <cell r="AW177">
            <v>10133.049999999999</v>
          </cell>
          <cell r="AX177">
            <v>2517.81</v>
          </cell>
          <cell r="AY177">
            <v>1806.19</v>
          </cell>
          <cell r="AZ177">
            <v>2565.88</v>
          </cell>
          <cell r="BA177">
            <v>113376.43</v>
          </cell>
          <cell r="BB177">
            <v>520.32000000000005</v>
          </cell>
          <cell r="BC177">
            <v>31649.599999999999</v>
          </cell>
          <cell r="BD177">
            <v>3949959.8816999942</v>
          </cell>
        </row>
        <row r="180">
          <cell r="C180" t="str">
            <v>Página de 1 de 1</v>
          </cell>
          <cell r="D180" t="str">
            <v>by RHNydus.net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R136" sqref="R136"/>
    </sheetView>
  </sheetViews>
  <sheetFormatPr defaultRowHeight="12.75" x14ac:dyDescent="0.2"/>
  <cols>
    <col min="1" max="1" width="44" customWidth="1"/>
    <col min="2" max="14" width="17.7109375" customWidth="1"/>
    <col min="15" max="15" width="17.7109375" style="9" customWidth="1"/>
    <col min="16" max="17" width="17.7109375" customWidth="1"/>
    <col min="18" max="18" width="25.28515625" customWidth="1"/>
    <col min="19" max="19" width="23.5703125" bestFit="1" customWidth="1"/>
    <col min="20" max="20" width="11.5703125" bestFit="1" customWidth="1"/>
    <col min="21" max="21" width="10.5703125" bestFit="1" customWidth="1"/>
  </cols>
  <sheetData>
    <row r="1" spans="1:20" s="1" customFormat="1" ht="74.25" customHeight="1" thickBot="1" x14ac:dyDescent="0.25">
      <c r="O1" s="2"/>
      <c r="Q1" s="3"/>
      <c r="R1" s="3"/>
      <c r="S1" s="3"/>
      <c r="T1" s="3"/>
    </row>
    <row r="2" spans="1:20" s="1" customFormat="1" ht="29.25" thickBot="1" x14ac:dyDescent="0.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7"/>
      <c r="R2" s="8"/>
    </row>
    <row r="3" spans="1:20" ht="13.5" thickBot="1" x14ac:dyDescent="0.25"/>
    <row r="4" spans="1:20" s="15" customFormat="1" ht="38.25" x14ac:dyDescent="0.2">
      <c r="A4" s="10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3" t="s">
        <v>12</v>
      </c>
      <c r="M4" s="13" t="s">
        <v>13</v>
      </c>
      <c r="N4" s="13" t="s">
        <v>14</v>
      </c>
      <c r="O4" s="12" t="s">
        <v>15</v>
      </c>
      <c r="P4" s="13" t="s">
        <v>16</v>
      </c>
      <c r="Q4" s="13" t="s">
        <v>17</v>
      </c>
      <c r="R4" s="14" t="s">
        <v>18</v>
      </c>
    </row>
    <row r="5" spans="1:20" s="21" customFormat="1" ht="15" customHeight="1" x14ac:dyDescent="0.2">
      <c r="A5" s="16" t="s">
        <v>19</v>
      </c>
      <c r="B5" s="17">
        <f>VLOOKUP(A5,BaseDados,2,FALSE)</f>
        <v>3113.48</v>
      </c>
      <c r="C5" s="17">
        <f>VLOOKUP(A5,BaseDados,3,FALSE)</f>
        <v>0</v>
      </c>
      <c r="D5" s="17">
        <v>0</v>
      </c>
      <c r="E5" s="17">
        <f>VLOOKUP(A5,BaseDados,4,FALSE)</f>
        <v>0</v>
      </c>
      <c r="F5" s="17">
        <f>VLOOKUP(A5,BaseDados,7,FALSE)</f>
        <v>0</v>
      </c>
      <c r="G5" s="17">
        <f>VLOOKUP(A5,BaseDados,5,FALSE)</f>
        <v>26.55</v>
      </c>
      <c r="H5" s="17">
        <f>VLOOKUP(A5,BaseDados,6,FALSE)</f>
        <v>300</v>
      </c>
      <c r="I5" s="18">
        <f>SUM(B5:H5)</f>
        <v>3440.03</v>
      </c>
      <c r="J5" s="17">
        <f>VLOOKUP(A5,BaseDados,8,FALSE)</f>
        <v>321.8</v>
      </c>
      <c r="K5" s="17">
        <f>VLOOKUP(A5,BaseDados,9,FALSE)</f>
        <v>112.93</v>
      </c>
      <c r="L5" s="17">
        <f>SUM(VLOOKUP(A5,BaseDados,10,FALSE),VLOOKUP(A5,BaseDados,12,FALSE),VLOOKUP(A5,BaseDados,13,FALSE),VLOOKUP(A5,BaseDados,14,FALSE),VLOOKUP(A5,BaseDados,15,FALSE),VLOOKUP(A5,BaseDados,16,FALSE),VLOOKUP(A5,BaseDados,17,FALSE),VLOOKUP(A5,BaseDados,19,FALSE),VLOOKUP(A5,BaseDados,21,FALSE),VLOOKUP(A5,BaseDados,23,FALSE),VLOOKUP(A5,BaseDados,11,FALSE),VLOOKUP(A5,BaseDados,20,FALSE))</f>
        <v>12.399999999999999</v>
      </c>
      <c r="M5" s="17">
        <f>SUM(VLOOKUP(A5,BaseDados,22,FALSE))</f>
        <v>0</v>
      </c>
      <c r="N5" s="17">
        <f>VLOOKUP(A5,BaseDados,18,FALSE)</f>
        <v>0</v>
      </c>
      <c r="O5" s="19">
        <v>0</v>
      </c>
      <c r="P5" s="18">
        <f>SUM(J5:O5)</f>
        <v>447.13</v>
      </c>
      <c r="Q5" s="18">
        <f>I5-P5</f>
        <v>2992.9</v>
      </c>
      <c r="R5" s="20"/>
      <c r="S5" s="15"/>
    </row>
    <row r="6" spans="1:20" s="21" customFormat="1" ht="15" customHeight="1" x14ac:dyDescent="0.2">
      <c r="A6" s="16" t="s">
        <v>20</v>
      </c>
      <c r="B6" s="17">
        <f>VLOOKUP(A6,BaseDados,2,FALSE)</f>
        <v>13653.54</v>
      </c>
      <c r="C6" s="17">
        <f>VLOOKUP(A6,BaseDados,3,FALSE)</f>
        <v>6619.89</v>
      </c>
      <c r="D6" s="17">
        <v>0</v>
      </c>
      <c r="E6" s="17">
        <f>VLOOKUP(A6,BaseDados,4,FALSE)</f>
        <v>0</v>
      </c>
      <c r="F6" s="17">
        <f>VLOOKUP(A6,BaseDados,7,FALSE)</f>
        <v>0</v>
      </c>
      <c r="G6" s="17">
        <f>VLOOKUP(A6,BaseDados,5,FALSE)</f>
        <v>0</v>
      </c>
      <c r="H6" s="17">
        <f>VLOOKUP(A6,BaseDados,6,FALSE)</f>
        <v>0</v>
      </c>
      <c r="I6" s="18">
        <f>SUM(B6:H6)</f>
        <v>20273.43</v>
      </c>
      <c r="J6" s="17">
        <f>VLOOKUP(A6,BaseDados,8,FALSE)</f>
        <v>828.38</v>
      </c>
      <c r="K6" s="17">
        <f>VLOOKUP(A6,BaseDados,9,FALSE)</f>
        <v>5097.3</v>
      </c>
      <c r="L6" s="17">
        <f>SUM(VLOOKUP(A6,BaseDados,10,FALSE),VLOOKUP(A6,BaseDados,12,FALSE),VLOOKUP(A6,BaseDados,13,FALSE),VLOOKUP(A6,BaseDados,14,FALSE),VLOOKUP(A6,BaseDados,15,FALSE),VLOOKUP(A6,BaseDados,16,FALSE),VLOOKUP(A6,BaseDados,17,FALSE),VLOOKUP(A6,BaseDados,19,FALSE),VLOOKUP(A6,BaseDados,21,FALSE),VLOOKUP(A6,BaseDados,23,FALSE),VLOOKUP(A6,BaseDados,11,FALSE),VLOOKUP(A6,BaseDados,20,FALSE))</f>
        <v>722.01</v>
      </c>
      <c r="M6" s="17">
        <f>SUM(VLOOKUP(A6,BaseDados,22,FALSE))</f>
        <v>0</v>
      </c>
      <c r="N6" s="17">
        <f>VLOOKUP(A6,BaseDados,18,FALSE)</f>
        <v>3582.83</v>
      </c>
      <c r="O6" s="19">
        <v>0</v>
      </c>
      <c r="P6" s="18">
        <f>SUM(J6:O6)</f>
        <v>10230.52</v>
      </c>
      <c r="Q6" s="18">
        <f>I6-P6</f>
        <v>10042.91</v>
      </c>
      <c r="R6" s="20"/>
      <c r="S6" s="15"/>
    </row>
    <row r="7" spans="1:20" s="21" customFormat="1" ht="15" customHeight="1" x14ac:dyDescent="0.2">
      <c r="A7" s="16" t="s">
        <v>21</v>
      </c>
      <c r="B7" s="17">
        <f>VLOOKUP(A7,BaseDados,2,FALSE)</f>
        <v>3113.49</v>
      </c>
      <c r="C7" s="17">
        <f>VLOOKUP(A7,BaseDados,3,FALSE)</f>
        <v>0</v>
      </c>
      <c r="D7" s="17">
        <v>0</v>
      </c>
      <c r="E7" s="17">
        <f>VLOOKUP(A7,BaseDados,4,FALSE)</f>
        <v>0</v>
      </c>
      <c r="F7" s="17">
        <f>VLOOKUP(A7,BaseDados,7,FALSE)</f>
        <v>0</v>
      </c>
      <c r="G7" s="17">
        <f>VLOOKUP(A7,BaseDados,5,FALSE)</f>
        <v>0</v>
      </c>
      <c r="H7" s="17">
        <f>VLOOKUP(A7,BaseDados,6,FALSE)</f>
        <v>0</v>
      </c>
      <c r="I7" s="18">
        <f>SUM(B7:H7)</f>
        <v>3113.49</v>
      </c>
      <c r="J7" s="17">
        <f>VLOOKUP(A7,BaseDados,8,FALSE)</f>
        <v>282.61</v>
      </c>
      <c r="K7" s="17">
        <f>VLOOKUP(A7,BaseDados,9,FALSE)</f>
        <v>69.83</v>
      </c>
      <c r="L7" s="17">
        <f>SUM(VLOOKUP(A7,BaseDados,10,FALSE),VLOOKUP(A7,BaseDados,12,FALSE),VLOOKUP(A7,BaseDados,13,FALSE),VLOOKUP(A7,BaseDados,14,FALSE),VLOOKUP(A7,BaseDados,15,FALSE),VLOOKUP(A7,BaseDados,16,FALSE),VLOOKUP(A7,BaseDados,17,FALSE),VLOOKUP(A7,BaseDados,19,FALSE),VLOOKUP(A7,BaseDados,21,FALSE),VLOOKUP(A7,BaseDados,23,FALSE),VLOOKUP(A7,BaseDados,11,FALSE),VLOOKUP(A7,BaseDados,20,FALSE))</f>
        <v>13.23</v>
      </c>
      <c r="M7" s="17">
        <f>SUM(VLOOKUP(A7,BaseDados,22,FALSE))</f>
        <v>0</v>
      </c>
      <c r="N7" s="17">
        <f>VLOOKUP(A7,BaseDados,18,FALSE)</f>
        <v>0</v>
      </c>
      <c r="O7" s="19">
        <v>0</v>
      </c>
      <c r="P7" s="18">
        <f>SUM(J7:O7)</f>
        <v>365.67</v>
      </c>
      <c r="Q7" s="18">
        <f>I7-P7</f>
        <v>2747.8199999999997</v>
      </c>
      <c r="R7" s="20"/>
      <c r="S7" s="15"/>
    </row>
    <row r="8" spans="1:20" s="21" customFormat="1" ht="15" customHeight="1" x14ac:dyDescent="0.2">
      <c r="A8" s="16" t="s">
        <v>22</v>
      </c>
      <c r="B8" s="17">
        <f>VLOOKUP(A8,BaseDados,2,FALSE)</f>
        <v>3271.11</v>
      </c>
      <c r="C8" s="17">
        <f>VLOOKUP(A8,BaseDados,3,FALSE)</f>
        <v>0</v>
      </c>
      <c r="D8" s="17">
        <v>0</v>
      </c>
      <c r="E8" s="17">
        <f>VLOOKUP(A8,BaseDados,4,FALSE)</f>
        <v>0</v>
      </c>
      <c r="F8" s="17">
        <f>VLOOKUP(A8,BaseDados,7,FALSE)</f>
        <v>0</v>
      </c>
      <c r="G8" s="17">
        <f>VLOOKUP(A8,BaseDados,5,FALSE)</f>
        <v>0</v>
      </c>
      <c r="H8" s="17">
        <f>VLOOKUP(A8,BaseDados,6,FALSE)</f>
        <v>0</v>
      </c>
      <c r="I8" s="18">
        <f>SUM(B8:H8)</f>
        <v>3271.11</v>
      </c>
      <c r="J8" s="17">
        <f>VLOOKUP(A8,BaseDados,8,FALSE)</f>
        <v>301.52999999999997</v>
      </c>
      <c r="K8" s="17">
        <f>VLOOKUP(A8,BaseDados,9,FALSE)</f>
        <v>90.64</v>
      </c>
      <c r="L8" s="17">
        <f>SUM(VLOOKUP(A8,BaseDados,10,FALSE),VLOOKUP(A8,BaseDados,12,FALSE),VLOOKUP(A8,BaseDados,13,FALSE),VLOOKUP(A8,BaseDados,14,FALSE),VLOOKUP(A8,BaseDados,15,FALSE),VLOOKUP(A8,BaseDados,16,FALSE),VLOOKUP(A8,BaseDados,17,FALSE),VLOOKUP(A8,BaseDados,19,FALSE),VLOOKUP(A8,BaseDados,21,FALSE),VLOOKUP(A8,BaseDados,23,FALSE),VLOOKUP(A8,BaseDados,11,FALSE),VLOOKUP(A8,BaseDados,20,FALSE))</f>
        <v>912.72</v>
      </c>
      <c r="M8" s="17">
        <f>SUM(VLOOKUP(A8,BaseDados,22,FALSE))</f>
        <v>32.71</v>
      </c>
      <c r="N8" s="17">
        <f>VLOOKUP(A8,BaseDados,18,FALSE)</f>
        <v>0</v>
      </c>
      <c r="O8" s="19">
        <v>0</v>
      </c>
      <c r="P8" s="18">
        <f>SUM(J8:O8)</f>
        <v>1337.6</v>
      </c>
      <c r="Q8" s="18">
        <f>I8-P8</f>
        <v>1933.5100000000002</v>
      </c>
      <c r="R8" s="22"/>
      <c r="S8" s="15"/>
    </row>
    <row r="9" spans="1:20" s="21" customFormat="1" ht="15" customHeight="1" x14ac:dyDescent="0.2">
      <c r="A9" s="16" t="s">
        <v>23</v>
      </c>
      <c r="B9" s="17">
        <f>VLOOKUP(A9,BaseDados,2,FALSE)</f>
        <v>16964.900000000001</v>
      </c>
      <c r="C9" s="17">
        <f>VLOOKUP(A9,BaseDados,3,FALSE)</f>
        <v>0</v>
      </c>
      <c r="D9" s="17">
        <v>0</v>
      </c>
      <c r="E9" s="17">
        <f>VLOOKUP(A9,BaseDados,4,FALSE)</f>
        <v>0</v>
      </c>
      <c r="F9" s="17">
        <f>VLOOKUP(A9,BaseDados,7,FALSE)</f>
        <v>0</v>
      </c>
      <c r="G9" s="17">
        <f>VLOOKUP(A9,BaseDados,5,FALSE)</f>
        <v>440.95</v>
      </c>
      <c r="H9" s="17">
        <f>VLOOKUP(A9,BaseDados,6,FALSE)</f>
        <v>0</v>
      </c>
      <c r="I9" s="18">
        <f>SUM(B9:H9)</f>
        <v>17405.850000000002</v>
      </c>
      <c r="J9" s="17">
        <f>VLOOKUP(A9,BaseDados,8,FALSE)</f>
        <v>828.38</v>
      </c>
      <c r="K9" s="17">
        <f>VLOOKUP(A9,BaseDados,9,FALSE)</f>
        <v>3689.44</v>
      </c>
      <c r="L9" s="17">
        <f>SUM(VLOOKUP(A9,BaseDados,10,FALSE),VLOOKUP(A9,BaseDados,12,FALSE),VLOOKUP(A9,BaseDados,13,FALSE),VLOOKUP(A9,BaseDados,14,FALSE),VLOOKUP(A9,BaseDados,15,FALSE),VLOOKUP(A9,BaseDados,16,FALSE),VLOOKUP(A9,BaseDados,17,FALSE),VLOOKUP(A9,BaseDados,19,FALSE),VLOOKUP(A9,BaseDados,21,FALSE),VLOOKUP(A9,BaseDados,23,FALSE),VLOOKUP(A9,BaseDados,11,FALSE),VLOOKUP(A9,BaseDados,20,FALSE))</f>
        <v>13.219999999999999</v>
      </c>
      <c r="M9" s="17">
        <f>SUM(VLOOKUP(A9,BaseDados,22,FALSE))</f>
        <v>0</v>
      </c>
      <c r="N9" s="17">
        <f>VLOOKUP(A9,BaseDados,18,FALSE)</f>
        <v>0</v>
      </c>
      <c r="O9" s="19">
        <v>0</v>
      </c>
      <c r="P9" s="18">
        <f>SUM(J9:O9)</f>
        <v>4531.04</v>
      </c>
      <c r="Q9" s="18">
        <f>I9-P9</f>
        <v>12874.810000000001</v>
      </c>
      <c r="R9" s="20"/>
      <c r="S9" s="15"/>
    </row>
    <row r="10" spans="1:20" s="21" customFormat="1" ht="15" customHeight="1" x14ac:dyDescent="0.2">
      <c r="A10" s="16" t="s">
        <v>24</v>
      </c>
      <c r="B10" s="17">
        <f>VLOOKUP(A10,BaseDados,2,FALSE)</f>
        <v>3271.11</v>
      </c>
      <c r="C10" s="17">
        <f>VLOOKUP(A10,BaseDados,3,FALSE)</f>
        <v>0</v>
      </c>
      <c r="D10" s="17">
        <v>0</v>
      </c>
      <c r="E10" s="17">
        <f>VLOOKUP(A10,BaseDados,4,FALSE)</f>
        <v>0</v>
      </c>
      <c r="F10" s="17">
        <f>VLOOKUP(A10,BaseDados,7,FALSE)</f>
        <v>0</v>
      </c>
      <c r="G10" s="17">
        <f>VLOOKUP(A10,BaseDados,5,FALSE)</f>
        <v>0</v>
      </c>
      <c r="H10" s="17">
        <f>VLOOKUP(A10,BaseDados,6,FALSE)</f>
        <v>3551.19</v>
      </c>
      <c r="I10" s="18">
        <f>SUM(B10:H10)</f>
        <v>6822.3</v>
      </c>
      <c r="J10" s="17">
        <f>VLOOKUP(A10,BaseDados,8,FALSE)</f>
        <v>791.29</v>
      </c>
      <c r="K10" s="17">
        <f>VLOOKUP(A10,BaseDados,9,FALSE)</f>
        <v>789.17</v>
      </c>
      <c r="L10" s="17">
        <f>SUM(VLOOKUP(A10,BaseDados,10,FALSE),VLOOKUP(A10,BaseDados,12,FALSE),VLOOKUP(A10,BaseDados,13,FALSE),VLOOKUP(A10,BaseDados,14,FALSE),VLOOKUP(A10,BaseDados,15,FALSE),VLOOKUP(A10,BaseDados,16,FALSE),VLOOKUP(A10,BaseDados,17,FALSE),VLOOKUP(A10,BaseDados,19,FALSE),VLOOKUP(A10,BaseDados,21,FALSE),VLOOKUP(A10,BaseDados,23,FALSE),VLOOKUP(A10,BaseDados,11,FALSE),VLOOKUP(A10,BaseDados,20,FALSE))</f>
        <v>13.219999999999999</v>
      </c>
      <c r="M10" s="17">
        <f>SUM(VLOOKUP(A10,BaseDados,22,FALSE))</f>
        <v>32.71</v>
      </c>
      <c r="N10" s="17">
        <f>VLOOKUP(A10,BaseDados,18,FALSE)</f>
        <v>0</v>
      </c>
      <c r="O10" s="19">
        <v>0</v>
      </c>
      <c r="P10" s="18">
        <f>SUM(J10:O10)</f>
        <v>1626.39</v>
      </c>
      <c r="Q10" s="18">
        <f>I10-P10</f>
        <v>5195.91</v>
      </c>
      <c r="R10" s="20"/>
      <c r="S10" s="15"/>
    </row>
    <row r="11" spans="1:20" s="21" customFormat="1" ht="15" customHeight="1" x14ac:dyDescent="0.2">
      <c r="A11" s="23" t="s">
        <v>25</v>
      </c>
      <c r="B11" s="17">
        <f>VLOOKUP(A11,BaseDados,2,FALSE)</f>
        <v>10392.65</v>
      </c>
      <c r="C11" s="17">
        <f>VLOOKUP(A11,BaseDados,3,FALSE)</f>
        <v>0</v>
      </c>
      <c r="D11" s="17">
        <v>0</v>
      </c>
      <c r="E11" s="17">
        <f>VLOOKUP(A11,BaseDados,4,FALSE)</f>
        <v>0</v>
      </c>
      <c r="F11" s="17">
        <f>VLOOKUP(A11,BaseDados,7,FALSE)</f>
        <v>949.42</v>
      </c>
      <c r="G11" s="17">
        <f>VLOOKUP(A11,BaseDados,5,FALSE)</f>
        <v>0</v>
      </c>
      <c r="H11" s="17">
        <f>VLOOKUP(A11,BaseDados,6,FALSE)</f>
        <v>0</v>
      </c>
      <c r="I11" s="18">
        <f>SUM(B11:H11)</f>
        <v>11342.07</v>
      </c>
      <c r="J11" s="17">
        <f>VLOOKUP(A11,BaseDados,8,FALSE)</f>
        <v>828.38</v>
      </c>
      <c r="K11" s="17">
        <f>VLOOKUP(A11,BaseDados,9,FALSE)</f>
        <v>1604.4</v>
      </c>
      <c r="L11" s="17">
        <f>SUM(VLOOKUP(A11,BaseDados,10,FALSE),VLOOKUP(A11,BaseDados,12,FALSE),VLOOKUP(A11,BaseDados,13,FALSE),VLOOKUP(A11,BaseDados,14,FALSE),VLOOKUP(A11,BaseDados,15,FALSE),VLOOKUP(A11,BaseDados,16,FALSE),VLOOKUP(A11,BaseDados,17,FALSE),VLOOKUP(A11,BaseDados,19,FALSE),VLOOKUP(A11,BaseDados,21,FALSE),VLOOKUP(A11,BaseDados,23,FALSE),VLOOKUP(A11,BaseDados,11,FALSE),VLOOKUP(A11,BaseDados,20,FALSE))</f>
        <v>172.44</v>
      </c>
      <c r="M11" s="17">
        <f>SUM(VLOOKUP(A11,BaseDados,22,FALSE))</f>
        <v>103.93</v>
      </c>
      <c r="N11" s="17">
        <f>VLOOKUP(A11,BaseDados,18,FALSE)</f>
        <v>0</v>
      </c>
      <c r="O11" s="19">
        <v>0</v>
      </c>
      <c r="P11" s="18">
        <f>SUM(J11:O11)</f>
        <v>2709.15</v>
      </c>
      <c r="Q11" s="18">
        <f>I11-P11</f>
        <v>8632.92</v>
      </c>
      <c r="R11" s="20"/>
      <c r="S11" s="15"/>
    </row>
    <row r="12" spans="1:20" s="21" customFormat="1" ht="15" customHeight="1" x14ac:dyDescent="0.2">
      <c r="A12" s="16" t="s">
        <v>26</v>
      </c>
      <c r="B12" s="17">
        <f>VLOOKUP(A12,BaseDados,2,FALSE)</f>
        <v>13810.46</v>
      </c>
      <c r="C12" s="17">
        <f>VLOOKUP(A12,BaseDados,3,FALSE)</f>
        <v>0</v>
      </c>
      <c r="D12" s="17">
        <v>0</v>
      </c>
      <c r="E12" s="17">
        <f>VLOOKUP(A12,BaseDados,4,FALSE)</f>
        <v>0</v>
      </c>
      <c r="F12" s="17">
        <f>VLOOKUP(A12,BaseDados,7,FALSE)</f>
        <v>0</v>
      </c>
      <c r="G12" s="17">
        <f>VLOOKUP(A12,BaseDados,5,FALSE)</f>
        <v>0</v>
      </c>
      <c r="H12" s="17">
        <f>VLOOKUP(A12,BaseDados,6,FALSE)</f>
        <v>0</v>
      </c>
      <c r="I12" s="18">
        <f>SUM(B12:H12)</f>
        <v>13810.46</v>
      </c>
      <c r="J12" s="17">
        <f>VLOOKUP(A12,BaseDados,8,FALSE)</f>
        <v>828.38</v>
      </c>
      <c r="K12" s="17">
        <f>VLOOKUP(A12,BaseDados,9,FALSE)</f>
        <v>2700.71</v>
      </c>
      <c r="L12" s="17">
        <f>SUM(VLOOKUP(A12,BaseDados,10,FALSE),VLOOKUP(A12,BaseDados,12,FALSE),VLOOKUP(A12,BaseDados,13,FALSE),VLOOKUP(A12,BaseDados,14,FALSE),VLOOKUP(A12,BaseDados,15,FALSE),VLOOKUP(A12,BaseDados,16,FALSE),VLOOKUP(A12,BaseDados,17,FALSE),VLOOKUP(A12,BaseDados,19,FALSE),VLOOKUP(A12,BaseDados,21,FALSE),VLOOKUP(A12,BaseDados,23,FALSE),VLOOKUP(A12,BaseDados,11,FALSE),VLOOKUP(A12,BaseDados,20,FALSE))</f>
        <v>4869.66</v>
      </c>
      <c r="M12" s="17">
        <f>SUM(VLOOKUP(A12,BaseDados,22,FALSE))</f>
        <v>0</v>
      </c>
      <c r="N12" s="17">
        <f>VLOOKUP(A12,BaseDados,18,FALSE)</f>
        <v>0</v>
      </c>
      <c r="O12" s="19">
        <v>0</v>
      </c>
      <c r="P12" s="18">
        <f>SUM(J12:O12)</f>
        <v>8398.75</v>
      </c>
      <c r="Q12" s="18">
        <f>I12-P12</f>
        <v>5411.7099999999991</v>
      </c>
      <c r="R12" s="20"/>
      <c r="S12" s="15"/>
    </row>
    <row r="13" spans="1:20" s="21" customFormat="1" ht="15" customHeight="1" x14ac:dyDescent="0.2">
      <c r="A13" s="16" t="s">
        <v>27</v>
      </c>
      <c r="B13" s="17">
        <f>VLOOKUP(A13,BaseDados,2,FALSE)</f>
        <v>3271.11</v>
      </c>
      <c r="C13" s="17">
        <f>VLOOKUP(A13,BaseDados,3,FALSE)</f>
        <v>0</v>
      </c>
      <c r="D13" s="17">
        <v>0</v>
      </c>
      <c r="E13" s="17">
        <f>VLOOKUP(A13,BaseDados,4,FALSE)</f>
        <v>0</v>
      </c>
      <c r="F13" s="17">
        <f>VLOOKUP(A13,BaseDados,7,FALSE)</f>
        <v>0</v>
      </c>
      <c r="G13" s="17">
        <f>VLOOKUP(A13,BaseDados,5,FALSE)</f>
        <v>249.49</v>
      </c>
      <c r="H13" s="17">
        <f>VLOOKUP(A13,BaseDados,6,FALSE)</f>
        <v>0</v>
      </c>
      <c r="I13" s="18">
        <f>SUM(B13:H13)</f>
        <v>3520.6000000000004</v>
      </c>
      <c r="J13" s="17">
        <f>VLOOKUP(A13,BaseDados,8,FALSE)</f>
        <v>331.47</v>
      </c>
      <c r="K13" s="17">
        <f>VLOOKUP(A13,BaseDados,9,FALSE)</f>
        <v>123.57</v>
      </c>
      <c r="L13" s="17">
        <f>SUM(VLOOKUP(A13,BaseDados,10,FALSE),VLOOKUP(A13,BaseDados,12,FALSE),VLOOKUP(A13,BaseDados,13,FALSE),VLOOKUP(A13,BaseDados,14,FALSE),VLOOKUP(A13,BaseDados,15,FALSE),VLOOKUP(A13,BaseDados,16,FALSE),VLOOKUP(A13,BaseDados,17,FALSE),VLOOKUP(A13,BaseDados,19,FALSE),VLOOKUP(A13,BaseDados,21,FALSE),VLOOKUP(A13,BaseDados,23,FALSE),VLOOKUP(A13,BaseDados,11,FALSE),VLOOKUP(A13,BaseDados,20,FALSE))</f>
        <v>769.46999999999991</v>
      </c>
      <c r="M13" s="17">
        <f>SUM(VLOOKUP(A13,BaseDados,22,FALSE))</f>
        <v>32.71</v>
      </c>
      <c r="N13" s="17">
        <f>VLOOKUP(A13,BaseDados,18,FALSE)</f>
        <v>0</v>
      </c>
      <c r="O13" s="19">
        <v>0</v>
      </c>
      <c r="P13" s="18">
        <f>SUM(J13:O13)</f>
        <v>1257.22</v>
      </c>
      <c r="Q13" s="18">
        <f>I13-P13</f>
        <v>2263.38</v>
      </c>
      <c r="R13" s="20"/>
      <c r="S13" s="15"/>
    </row>
    <row r="14" spans="1:20" s="21" customFormat="1" ht="15" customHeight="1" x14ac:dyDescent="0.2">
      <c r="A14" s="16" t="s">
        <v>28</v>
      </c>
      <c r="B14" s="17">
        <f>VLOOKUP(A14,BaseDados,2,FALSE)</f>
        <v>3271.11</v>
      </c>
      <c r="C14" s="17">
        <f>VLOOKUP(A14,BaseDados,3,FALSE)</f>
        <v>0</v>
      </c>
      <c r="D14" s="17">
        <v>0</v>
      </c>
      <c r="E14" s="17">
        <f>VLOOKUP(A14,BaseDados,4,FALSE)</f>
        <v>0</v>
      </c>
      <c r="F14" s="17">
        <f>VLOOKUP(A14,BaseDados,7,FALSE)</f>
        <v>0</v>
      </c>
      <c r="G14" s="17">
        <f>VLOOKUP(A14,BaseDados,5,FALSE)</f>
        <v>0</v>
      </c>
      <c r="H14" s="17">
        <f>VLOOKUP(A14,BaseDados,6,FALSE)</f>
        <v>3551.18</v>
      </c>
      <c r="I14" s="18">
        <f>SUM(B14:H14)</f>
        <v>6822.29</v>
      </c>
      <c r="J14" s="17">
        <f>VLOOKUP(A14,BaseDados,8,FALSE)</f>
        <v>791.29</v>
      </c>
      <c r="K14" s="17">
        <f>VLOOKUP(A14,BaseDados,9,FALSE)</f>
        <v>684.89</v>
      </c>
      <c r="L14" s="17">
        <f>SUM(VLOOKUP(A14,BaseDados,10,FALSE),VLOOKUP(A14,BaseDados,12,FALSE),VLOOKUP(A14,BaseDados,13,FALSE),VLOOKUP(A14,BaseDados,14,FALSE),VLOOKUP(A14,BaseDados,15,FALSE),VLOOKUP(A14,BaseDados,16,FALSE),VLOOKUP(A14,BaseDados,17,FALSE),VLOOKUP(A14,BaseDados,19,FALSE),VLOOKUP(A14,BaseDados,21,FALSE),VLOOKUP(A14,BaseDados,23,FALSE),VLOOKUP(A14,BaseDados,11,FALSE),VLOOKUP(A14,BaseDados,20,FALSE))</f>
        <v>49.260000000000005</v>
      </c>
      <c r="M14" s="17">
        <f>SUM(VLOOKUP(A14,BaseDados,22,FALSE))</f>
        <v>0</v>
      </c>
      <c r="N14" s="17">
        <f>VLOOKUP(A14,BaseDados,18,FALSE)</f>
        <v>0</v>
      </c>
      <c r="O14" s="19">
        <v>0</v>
      </c>
      <c r="P14" s="18">
        <f>SUM(J14:O14)</f>
        <v>1525.4399999999998</v>
      </c>
      <c r="Q14" s="18">
        <f>I14-P14</f>
        <v>5296.85</v>
      </c>
      <c r="R14" s="20"/>
      <c r="S14" s="15"/>
    </row>
    <row r="15" spans="1:20" s="21" customFormat="1" ht="15" customHeight="1" x14ac:dyDescent="0.2">
      <c r="A15" s="16" t="s">
        <v>29</v>
      </c>
      <c r="B15" s="17">
        <f>VLOOKUP(A15,BaseDados,2,FALSE)</f>
        <v>3113.48</v>
      </c>
      <c r="C15" s="17">
        <f>VLOOKUP(A15,BaseDados,3,FALSE)</f>
        <v>0</v>
      </c>
      <c r="D15" s="17">
        <v>0</v>
      </c>
      <c r="E15" s="17">
        <f>VLOOKUP(A15,BaseDados,4,FALSE)</f>
        <v>0</v>
      </c>
      <c r="F15" s="17">
        <f>VLOOKUP(A15,BaseDados,7,FALSE)</f>
        <v>0</v>
      </c>
      <c r="G15" s="17">
        <f>VLOOKUP(A15,BaseDados,5,FALSE)</f>
        <v>0</v>
      </c>
      <c r="H15" s="17">
        <f>VLOOKUP(A15,BaseDados,6,FALSE)</f>
        <v>300</v>
      </c>
      <c r="I15" s="18">
        <f>SUM(B15:H15)</f>
        <v>3413.48</v>
      </c>
      <c r="J15" s="17">
        <f>VLOOKUP(A15,BaseDados,8,FALSE)</f>
        <v>318.61</v>
      </c>
      <c r="K15" s="17">
        <f>VLOOKUP(A15,BaseDados,9,FALSE)</f>
        <v>109.43</v>
      </c>
      <c r="L15" s="17">
        <f>SUM(VLOOKUP(A15,BaseDados,10,FALSE),VLOOKUP(A15,BaseDados,12,FALSE),VLOOKUP(A15,BaseDados,13,FALSE),VLOOKUP(A15,BaseDados,14,FALSE),VLOOKUP(A15,BaseDados,15,FALSE),VLOOKUP(A15,BaseDados,16,FALSE),VLOOKUP(A15,BaseDados,17,FALSE),VLOOKUP(A15,BaseDados,19,FALSE),VLOOKUP(A15,BaseDados,21,FALSE),VLOOKUP(A15,BaseDados,23,FALSE),VLOOKUP(A15,BaseDados,11,FALSE),VLOOKUP(A15,BaseDados,20,FALSE))</f>
        <v>13.23</v>
      </c>
      <c r="M15" s="17">
        <f>SUM(VLOOKUP(A15,BaseDados,22,FALSE))</f>
        <v>31.13</v>
      </c>
      <c r="N15" s="17">
        <f>VLOOKUP(A15,BaseDados,18,FALSE)</f>
        <v>0</v>
      </c>
      <c r="O15" s="19">
        <v>0</v>
      </c>
      <c r="P15" s="18">
        <f>SUM(J15:O15)</f>
        <v>472.40000000000003</v>
      </c>
      <c r="Q15" s="18">
        <f>I15-P15</f>
        <v>2941.08</v>
      </c>
      <c r="R15" s="20"/>
      <c r="S15" s="15"/>
    </row>
    <row r="16" spans="1:20" s="21" customFormat="1" ht="15" customHeight="1" x14ac:dyDescent="0.2">
      <c r="A16" s="16" t="s">
        <v>30</v>
      </c>
      <c r="B16" s="17">
        <f>VLOOKUP(A16,BaseDados,2,FALSE)</f>
        <v>3352.89</v>
      </c>
      <c r="C16" s="17">
        <f>VLOOKUP(A16,BaseDados,3,FALSE)</f>
        <v>0</v>
      </c>
      <c r="D16" s="17">
        <v>0</v>
      </c>
      <c r="E16" s="17">
        <f>VLOOKUP(A16,BaseDados,4,FALSE)</f>
        <v>0</v>
      </c>
      <c r="F16" s="17">
        <f>VLOOKUP(A16,BaseDados,7,FALSE)</f>
        <v>0</v>
      </c>
      <c r="G16" s="17">
        <f>VLOOKUP(A16,BaseDados,5,FALSE)</f>
        <v>0</v>
      </c>
      <c r="H16" s="17">
        <f>VLOOKUP(A16,BaseDados,6,FALSE)</f>
        <v>5997.11</v>
      </c>
      <c r="I16" s="18">
        <f>SUM(B16:H16)</f>
        <v>9350</v>
      </c>
      <c r="J16" s="17">
        <f>VLOOKUP(A16,BaseDados,8,FALSE)</f>
        <v>828.38</v>
      </c>
      <c r="K16" s="17">
        <f>VLOOKUP(A16,BaseDados,9,FALSE)</f>
        <v>1474.09</v>
      </c>
      <c r="L16" s="17">
        <f>SUM(VLOOKUP(A16,BaseDados,10,FALSE),VLOOKUP(A16,BaseDados,12,FALSE),VLOOKUP(A16,BaseDados,13,FALSE),VLOOKUP(A16,BaseDados,14,FALSE),VLOOKUP(A16,BaseDados,15,FALSE),VLOOKUP(A16,BaseDados,16,FALSE),VLOOKUP(A16,BaseDados,17,FALSE),VLOOKUP(A16,BaseDados,19,FALSE),VLOOKUP(A16,BaseDados,21,FALSE),VLOOKUP(A16,BaseDados,23,FALSE),VLOOKUP(A16,BaseDados,11,FALSE),VLOOKUP(A16,BaseDados,20,FALSE))</f>
        <v>12.81</v>
      </c>
      <c r="M16" s="17">
        <f>SUM(VLOOKUP(A16,BaseDados,22,FALSE))</f>
        <v>0</v>
      </c>
      <c r="N16" s="17">
        <f>VLOOKUP(A16,BaseDados,18,FALSE)</f>
        <v>0</v>
      </c>
      <c r="O16" s="19">
        <v>0</v>
      </c>
      <c r="P16" s="18">
        <f>SUM(J16:O16)</f>
        <v>2315.2799999999997</v>
      </c>
      <c r="Q16" s="18">
        <f>I16-P16</f>
        <v>7034.72</v>
      </c>
      <c r="R16" s="20"/>
      <c r="S16" s="15"/>
    </row>
    <row r="17" spans="1:19" s="21" customFormat="1" ht="15" customHeight="1" x14ac:dyDescent="0.2">
      <c r="A17" s="16" t="s">
        <v>31</v>
      </c>
      <c r="B17" s="17">
        <f>VLOOKUP(A17,BaseDados,2,FALSE)</f>
        <v>1067.3699999999999</v>
      </c>
      <c r="C17" s="17">
        <f>VLOOKUP(A17,BaseDados,3,FALSE)</f>
        <v>0</v>
      </c>
      <c r="D17" s="17">
        <v>0</v>
      </c>
      <c r="E17" s="17">
        <f>VLOOKUP(A17,BaseDados,4,FALSE)</f>
        <v>0</v>
      </c>
      <c r="F17" s="17">
        <f>VLOOKUP(A17,BaseDados,7,FALSE)</f>
        <v>0</v>
      </c>
      <c r="G17" s="17">
        <f>VLOOKUP(A17,BaseDados,5,FALSE)</f>
        <v>0</v>
      </c>
      <c r="H17" s="17">
        <f>VLOOKUP(A17,BaseDados,6,FALSE)</f>
        <v>0</v>
      </c>
      <c r="I17" s="18">
        <f>SUM(B17:H17)</f>
        <v>1067.3699999999999</v>
      </c>
      <c r="J17" s="17">
        <f>VLOOKUP(A17,BaseDados,8,FALSE)</f>
        <v>0</v>
      </c>
      <c r="K17" s="17">
        <f>VLOOKUP(A17,BaseDados,9,FALSE)</f>
        <v>0</v>
      </c>
      <c r="L17" s="17">
        <f>SUM(VLOOKUP(A17,BaseDados,10,FALSE),VLOOKUP(A17,BaseDados,12,FALSE),VLOOKUP(A17,BaseDados,13,FALSE),VLOOKUP(A17,BaseDados,14,FALSE),VLOOKUP(A17,BaseDados,15,FALSE),VLOOKUP(A17,BaseDados,16,FALSE),VLOOKUP(A17,BaseDados,17,FALSE),VLOOKUP(A17,BaseDados,19,FALSE),VLOOKUP(A17,BaseDados,21,FALSE),VLOOKUP(A17,BaseDados,23,FALSE),VLOOKUP(A17,BaseDados,11,FALSE),VLOOKUP(A17,BaseDados,20,FALSE))</f>
        <v>0</v>
      </c>
      <c r="M17" s="17">
        <f>SUM(VLOOKUP(A17,BaseDados,22,FALSE))</f>
        <v>0</v>
      </c>
      <c r="N17" s="17">
        <f>VLOOKUP(A17,BaseDados,18,FALSE)</f>
        <v>0</v>
      </c>
      <c r="O17" s="19">
        <v>0</v>
      </c>
      <c r="P17" s="18">
        <f>SUM(J17:O17)</f>
        <v>0</v>
      </c>
      <c r="Q17" s="18">
        <f>I17-P17</f>
        <v>1067.3699999999999</v>
      </c>
      <c r="R17" s="20"/>
      <c r="S17" s="15"/>
    </row>
    <row r="18" spans="1:19" s="21" customFormat="1" ht="15" customHeight="1" x14ac:dyDescent="0.2">
      <c r="A18" s="16" t="s">
        <v>32</v>
      </c>
      <c r="B18" s="17">
        <f>VLOOKUP(A18,BaseDados,2,FALSE)</f>
        <v>2398.81</v>
      </c>
      <c r="C18" s="17">
        <f>VLOOKUP(A18,BaseDados,3,FALSE)</f>
        <v>1188.45</v>
      </c>
      <c r="D18" s="17">
        <v>0</v>
      </c>
      <c r="E18" s="17">
        <f>VLOOKUP(A18,BaseDados,4,FALSE)</f>
        <v>0</v>
      </c>
      <c r="F18" s="17">
        <f>VLOOKUP(A18,BaseDados,7,FALSE)</f>
        <v>0</v>
      </c>
      <c r="G18" s="17">
        <f>VLOOKUP(A18,BaseDados,5,FALSE)</f>
        <v>1425.24</v>
      </c>
      <c r="H18" s="17">
        <f>VLOOKUP(A18,BaseDados,6,FALSE)</f>
        <v>0</v>
      </c>
      <c r="I18" s="18">
        <f>SUM(B18:H18)</f>
        <v>5012.5</v>
      </c>
      <c r="J18" s="17">
        <f>VLOOKUP(A18,BaseDados,8,FALSE)</f>
        <v>537.91999999999996</v>
      </c>
      <c r="K18" s="17">
        <f>VLOOKUP(A18,BaseDados,9,FALSE)</f>
        <v>151.69</v>
      </c>
      <c r="L18" s="17">
        <f>SUM(VLOOKUP(A18,BaseDados,10,FALSE),VLOOKUP(A18,BaseDados,12,FALSE),VLOOKUP(A18,BaseDados,13,FALSE),VLOOKUP(A18,BaseDados,14,FALSE),VLOOKUP(A18,BaseDados,15,FALSE),VLOOKUP(A18,BaseDados,16,FALSE),VLOOKUP(A18,BaseDados,17,FALSE),VLOOKUP(A18,BaseDados,19,FALSE),VLOOKUP(A18,BaseDados,21,FALSE),VLOOKUP(A18,BaseDados,23,FALSE),VLOOKUP(A18,BaseDados,11,FALSE),VLOOKUP(A18,BaseDados,20,FALSE))</f>
        <v>10.33</v>
      </c>
      <c r="M18" s="17">
        <f>SUM(VLOOKUP(A18,BaseDados,22,FALSE))</f>
        <v>32.71</v>
      </c>
      <c r="N18" s="17">
        <f>VLOOKUP(A18,BaseDados,18,FALSE)</f>
        <v>1097.99</v>
      </c>
      <c r="O18" s="19">
        <v>0</v>
      </c>
      <c r="P18" s="18">
        <f>SUM(J18:O18)</f>
        <v>1830.6399999999999</v>
      </c>
      <c r="Q18" s="18">
        <f>I18-P18</f>
        <v>3181.86</v>
      </c>
      <c r="R18" s="20"/>
      <c r="S18" s="15"/>
    </row>
    <row r="19" spans="1:19" s="21" customFormat="1" ht="15" customHeight="1" x14ac:dyDescent="0.2">
      <c r="A19" s="16" t="s">
        <v>33</v>
      </c>
      <c r="B19" s="17">
        <f>VLOOKUP(A19,BaseDados,2,FALSE)</f>
        <v>10392.65</v>
      </c>
      <c r="C19" s="17">
        <f>VLOOKUP(A19,BaseDados,3,FALSE)</f>
        <v>0</v>
      </c>
      <c r="D19" s="17">
        <v>0</v>
      </c>
      <c r="E19" s="17">
        <f>VLOOKUP(A19,BaseDados,4,FALSE)</f>
        <v>0</v>
      </c>
      <c r="F19" s="17">
        <f>VLOOKUP(A19,BaseDados,7,FALSE)</f>
        <v>0</v>
      </c>
      <c r="G19" s="17">
        <f>VLOOKUP(A19,BaseDados,5,FALSE)</f>
        <v>0</v>
      </c>
      <c r="H19" s="17">
        <f>VLOOKUP(A19,BaseDados,6,FALSE)</f>
        <v>0</v>
      </c>
      <c r="I19" s="18">
        <f>SUM(B19:H19)</f>
        <v>10392.65</v>
      </c>
      <c r="J19" s="17">
        <f>VLOOKUP(A19,BaseDados,8,FALSE)</f>
        <v>828.38</v>
      </c>
      <c r="K19" s="17">
        <f>VLOOKUP(A19,BaseDados,9,FALSE)</f>
        <v>1760.81</v>
      </c>
      <c r="L19" s="17">
        <f>SUM(VLOOKUP(A19,BaseDados,10,FALSE),VLOOKUP(A19,BaseDados,12,FALSE),VLOOKUP(A19,BaseDados,13,FALSE),VLOOKUP(A19,BaseDados,14,FALSE),VLOOKUP(A19,BaseDados,15,FALSE),VLOOKUP(A19,BaseDados,16,FALSE),VLOOKUP(A19,BaseDados,17,FALSE),VLOOKUP(A19,BaseDados,19,FALSE),VLOOKUP(A19,BaseDados,21,FALSE),VLOOKUP(A19,BaseDados,23,FALSE),VLOOKUP(A19,BaseDados,11,FALSE),VLOOKUP(A19,BaseDados,20,FALSE))</f>
        <v>12.81</v>
      </c>
      <c r="M19" s="17">
        <f>SUM(VLOOKUP(A19,BaseDados,22,FALSE))</f>
        <v>0</v>
      </c>
      <c r="N19" s="17">
        <f>VLOOKUP(A19,BaseDados,18,FALSE)</f>
        <v>0</v>
      </c>
      <c r="O19" s="19">
        <v>0</v>
      </c>
      <c r="P19" s="18">
        <f>SUM(J19:O19)</f>
        <v>2602</v>
      </c>
      <c r="Q19" s="18">
        <f>I19-P19</f>
        <v>7790.65</v>
      </c>
      <c r="R19" s="20"/>
      <c r="S19" s="15"/>
    </row>
    <row r="20" spans="1:19" s="21" customFormat="1" ht="15" customHeight="1" x14ac:dyDescent="0.2">
      <c r="A20" s="16" t="s">
        <v>34</v>
      </c>
      <c r="B20" s="17">
        <f>VLOOKUP(A20,BaseDados,2,FALSE)</f>
        <v>10392.65</v>
      </c>
      <c r="C20" s="17">
        <f>VLOOKUP(A20,BaseDados,3,FALSE)</f>
        <v>0</v>
      </c>
      <c r="D20" s="17">
        <v>0</v>
      </c>
      <c r="E20" s="17">
        <f>VLOOKUP(A20,BaseDados,4,FALSE)</f>
        <v>0</v>
      </c>
      <c r="F20" s="17">
        <f>VLOOKUP(A20,BaseDados,7,FALSE)</f>
        <v>0</v>
      </c>
      <c r="G20" s="17">
        <f>VLOOKUP(A20,BaseDados,5,FALSE)</f>
        <v>0</v>
      </c>
      <c r="H20" s="17">
        <f>VLOOKUP(A20,BaseDados,6,FALSE)</f>
        <v>300</v>
      </c>
      <c r="I20" s="18">
        <f>SUM(B20:H20)</f>
        <v>10692.65</v>
      </c>
      <c r="J20" s="17">
        <f>VLOOKUP(A20,BaseDados,8,FALSE)</f>
        <v>828.38</v>
      </c>
      <c r="K20" s="17">
        <f>VLOOKUP(A20,BaseDados,9,FALSE)</f>
        <v>1791.18</v>
      </c>
      <c r="L20" s="17">
        <f>SUM(VLOOKUP(A20,BaseDados,10,FALSE),VLOOKUP(A20,BaseDados,12,FALSE),VLOOKUP(A20,BaseDados,13,FALSE),VLOOKUP(A20,BaseDados,14,FALSE),VLOOKUP(A20,BaseDados,15,FALSE),VLOOKUP(A20,BaseDados,16,FALSE),VLOOKUP(A20,BaseDados,17,FALSE),VLOOKUP(A20,BaseDados,19,FALSE),VLOOKUP(A20,BaseDados,21,FALSE),VLOOKUP(A20,BaseDados,23,FALSE),VLOOKUP(A20,BaseDados,11,FALSE),VLOOKUP(A20,BaseDados,20,FALSE))</f>
        <v>12.809999999999999</v>
      </c>
      <c r="M20" s="17">
        <f>SUM(VLOOKUP(A20,BaseDados,22,FALSE))</f>
        <v>103.93</v>
      </c>
      <c r="N20" s="17">
        <f>VLOOKUP(A20,BaseDados,18,FALSE)</f>
        <v>0</v>
      </c>
      <c r="O20" s="19">
        <v>0</v>
      </c>
      <c r="P20" s="18">
        <f>SUM(J20:O20)</f>
        <v>2736.2999999999997</v>
      </c>
      <c r="Q20" s="18">
        <f>I20-P20</f>
        <v>7956.35</v>
      </c>
      <c r="R20" s="20"/>
      <c r="S20" s="15"/>
    </row>
    <row r="21" spans="1:19" s="21" customFormat="1" ht="15" customHeight="1" x14ac:dyDescent="0.2">
      <c r="A21" s="16" t="s">
        <v>35</v>
      </c>
      <c r="B21" s="17">
        <f>VLOOKUP(A21,BaseDados,2,FALSE)</f>
        <v>2794.08</v>
      </c>
      <c r="C21" s="17">
        <f>VLOOKUP(A21,BaseDados,3,FALSE)</f>
        <v>1459.17</v>
      </c>
      <c r="D21" s="17">
        <v>0</v>
      </c>
      <c r="E21" s="17">
        <f>VLOOKUP(A21,BaseDados,4,FALSE)</f>
        <v>0</v>
      </c>
      <c r="F21" s="17">
        <f>VLOOKUP(A21,BaseDados,7,FALSE)</f>
        <v>0</v>
      </c>
      <c r="G21" s="17">
        <f>VLOOKUP(A21,BaseDados,5,FALSE)</f>
        <v>0</v>
      </c>
      <c r="H21" s="17">
        <f>VLOOKUP(A21,BaseDados,6,FALSE)</f>
        <v>2891.17</v>
      </c>
      <c r="I21" s="18">
        <f>SUM(B21:H21)</f>
        <v>7144.42</v>
      </c>
      <c r="J21" s="17">
        <f>VLOOKUP(A21,BaseDados,8,FALSE)</f>
        <v>828.38</v>
      </c>
      <c r="K21" s="17">
        <f>VLOOKUP(A21,BaseDados,9,FALSE)</f>
        <v>445.72</v>
      </c>
      <c r="L21" s="17">
        <f>SUM(VLOOKUP(A21,BaseDados,10,FALSE),VLOOKUP(A21,BaseDados,12,FALSE),VLOOKUP(A21,BaseDados,13,FALSE),VLOOKUP(A21,BaseDados,14,FALSE),VLOOKUP(A21,BaseDados,15,FALSE),VLOOKUP(A21,BaseDados,16,FALSE),VLOOKUP(A21,BaseDados,17,FALSE),VLOOKUP(A21,BaseDados,19,FALSE),VLOOKUP(A21,BaseDados,21,FALSE),VLOOKUP(A21,BaseDados,23,FALSE),VLOOKUP(A21,BaseDados,11,FALSE),VLOOKUP(A21,BaseDados,20,FALSE))</f>
        <v>176.01</v>
      </c>
      <c r="M21" s="17">
        <f>SUM(VLOOKUP(A21,BaseDados,22,FALSE))</f>
        <v>0</v>
      </c>
      <c r="N21" s="17">
        <f>VLOOKUP(A21,BaseDados,18,FALSE)</f>
        <v>1344.35</v>
      </c>
      <c r="O21" s="19">
        <v>0</v>
      </c>
      <c r="P21" s="18">
        <f>SUM(J21:O21)</f>
        <v>2794.46</v>
      </c>
      <c r="Q21" s="18">
        <f>I21-P21</f>
        <v>4349.96</v>
      </c>
      <c r="R21" s="20"/>
      <c r="S21" s="15"/>
    </row>
    <row r="22" spans="1:19" s="21" customFormat="1" ht="15" customHeight="1" x14ac:dyDescent="0.2">
      <c r="A22" s="16" t="s">
        <v>36</v>
      </c>
      <c r="B22" s="17">
        <f>VLOOKUP(A22,BaseDados,2,FALSE)</f>
        <v>3113.49</v>
      </c>
      <c r="C22" s="17">
        <f>VLOOKUP(A22,BaseDados,3,FALSE)</f>
        <v>0</v>
      </c>
      <c r="D22" s="17">
        <v>0</v>
      </c>
      <c r="E22" s="17">
        <f>VLOOKUP(A22,BaseDados,4,FALSE)</f>
        <v>0</v>
      </c>
      <c r="F22" s="17">
        <f>VLOOKUP(A22,BaseDados,7,FALSE)</f>
        <v>0</v>
      </c>
      <c r="G22" s="17">
        <f>VLOOKUP(A22,BaseDados,5,FALSE)</f>
        <v>0</v>
      </c>
      <c r="H22" s="17">
        <f>VLOOKUP(A22,BaseDados,6,FALSE)</f>
        <v>0</v>
      </c>
      <c r="I22" s="18">
        <f>SUM(B22:H22)</f>
        <v>3113.49</v>
      </c>
      <c r="J22" s="17">
        <f>VLOOKUP(A22,BaseDados,8,FALSE)</f>
        <v>282.61</v>
      </c>
      <c r="K22" s="17">
        <f>VLOOKUP(A22,BaseDados,9,FALSE)</f>
        <v>69.83</v>
      </c>
      <c r="L22" s="17">
        <f>SUM(VLOOKUP(A22,BaseDados,10,FALSE),VLOOKUP(A22,BaseDados,12,FALSE),VLOOKUP(A22,BaseDados,13,FALSE),VLOOKUP(A22,BaseDados,14,FALSE),VLOOKUP(A22,BaseDados,15,FALSE),VLOOKUP(A22,BaseDados,16,FALSE),VLOOKUP(A22,BaseDados,17,FALSE),VLOOKUP(A22,BaseDados,19,FALSE),VLOOKUP(A22,BaseDados,21,FALSE),VLOOKUP(A22,BaseDados,23,FALSE),VLOOKUP(A22,BaseDados,11,FALSE),VLOOKUP(A22,BaseDados,20,FALSE))</f>
        <v>13.219999999999999</v>
      </c>
      <c r="M22" s="17">
        <f>SUM(VLOOKUP(A22,BaseDados,22,FALSE))</f>
        <v>31.13</v>
      </c>
      <c r="N22" s="17">
        <f>VLOOKUP(A22,BaseDados,18,FALSE)</f>
        <v>0</v>
      </c>
      <c r="O22" s="19">
        <v>0</v>
      </c>
      <c r="P22" s="18">
        <f>SUM(J22:O22)</f>
        <v>396.78999999999996</v>
      </c>
      <c r="Q22" s="18">
        <f>I22-P22</f>
        <v>2716.7</v>
      </c>
      <c r="R22" s="20"/>
      <c r="S22" s="15"/>
    </row>
    <row r="23" spans="1:19" s="21" customFormat="1" ht="15" customHeight="1" x14ac:dyDescent="0.2">
      <c r="A23" s="16" t="s">
        <v>37</v>
      </c>
      <c r="B23" s="17">
        <f>VLOOKUP(A23,BaseDados,2,FALSE)</f>
        <v>1067.3699999999999</v>
      </c>
      <c r="C23" s="17">
        <f>VLOOKUP(A23,BaseDados,3,FALSE)</f>
        <v>0</v>
      </c>
      <c r="D23" s="17">
        <v>0</v>
      </c>
      <c r="E23" s="17">
        <f>VLOOKUP(A23,BaseDados,4,FALSE)</f>
        <v>0</v>
      </c>
      <c r="F23" s="17">
        <f>VLOOKUP(A23,BaseDados,7,FALSE)</f>
        <v>0</v>
      </c>
      <c r="G23" s="17">
        <f>VLOOKUP(A23,BaseDados,5,FALSE)</f>
        <v>0</v>
      </c>
      <c r="H23" s="17">
        <f>VLOOKUP(A23,BaseDados,6,FALSE)</f>
        <v>0</v>
      </c>
      <c r="I23" s="18">
        <f>SUM(B23:H23)</f>
        <v>1067.3699999999999</v>
      </c>
      <c r="J23" s="17">
        <f>VLOOKUP(A23,BaseDados,8,FALSE)</f>
        <v>0</v>
      </c>
      <c r="K23" s="17">
        <f>VLOOKUP(A23,BaseDados,9,FALSE)</f>
        <v>0</v>
      </c>
      <c r="L23" s="17">
        <f>SUM(VLOOKUP(A23,BaseDados,10,FALSE),VLOOKUP(A23,BaseDados,12,FALSE),VLOOKUP(A23,BaseDados,13,FALSE),VLOOKUP(A23,BaseDados,14,FALSE),VLOOKUP(A23,BaseDados,15,FALSE),VLOOKUP(A23,BaseDados,16,FALSE),VLOOKUP(A23,BaseDados,17,FALSE),VLOOKUP(A23,BaseDados,19,FALSE),VLOOKUP(A23,BaseDados,21,FALSE),VLOOKUP(A23,BaseDados,23,FALSE),VLOOKUP(A23,BaseDados,11,FALSE),VLOOKUP(A23,BaseDados,20,FALSE))</f>
        <v>0</v>
      </c>
      <c r="M23" s="17">
        <f>SUM(VLOOKUP(A23,BaseDados,22,FALSE))</f>
        <v>0</v>
      </c>
      <c r="N23" s="17">
        <f>VLOOKUP(A23,BaseDados,18,FALSE)</f>
        <v>0</v>
      </c>
      <c r="O23" s="19">
        <v>0</v>
      </c>
      <c r="P23" s="18">
        <f>SUM(J23:O23)</f>
        <v>0</v>
      </c>
      <c r="Q23" s="18">
        <f>I23-P23</f>
        <v>1067.3699999999999</v>
      </c>
      <c r="R23" s="22"/>
      <c r="S23" s="15"/>
    </row>
    <row r="24" spans="1:19" s="21" customFormat="1" ht="15" customHeight="1" x14ac:dyDescent="0.2">
      <c r="A24" s="16" t="s">
        <v>38</v>
      </c>
      <c r="B24" s="17">
        <f>VLOOKUP(A24,BaseDados,2,FALSE)</f>
        <v>9961.2999999999993</v>
      </c>
      <c r="C24" s="17">
        <f>VLOOKUP(A24,BaseDados,3,FALSE)</f>
        <v>0</v>
      </c>
      <c r="D24" s="17">
        <v>0</v>
      </c>
      <c r="E24" s="17">
        <f>VLOOKUP(A24,BaseDados,4,FALSE)</f>
        <v>0</v>
      </c>
      <c r="F24" s="17">
        <f>VLOOKUP(A24,BaseDados,7,FALSE)</f>
        <v>0</v>
      </c>
      <c r="G24" s="17">
        <f>VLOOKUP(A24,BaseDados,5,FALSE)</f>
        <v>0</v>
      </c>
      <c r="H24" s="17">
        <f>VLOOKUP(A24,BaseDados,6,FALSE)</f>
        <v>0</v>
      </c>
      <c r="I24" s="18">
        <f>SUM(B24:H24)</f>
        <v>9961.2999999999993</v>
      </c>
      <c r="J24" s="17">
        <f>VLOOKUP(A24,BaseDados,8,FALSE)</f>
        <v>828.38</v>
      </c>
      <c r="K24" s="17">
        <f>VLOOKUP(A24,BaseDados,9,FALSE)</f>
        <v>1642.19</v>
      </c>
      <c r="L24" s="17">
        <f>SUM(VLOOKUP(A24,BaseDados,10,FALSE),VLOOKUP(A24,BaseDados,12,FALSE),VLOOKUP(A24,BaseDados,13,FALSE),VLOOKUP(A24,BaseDados,14,FALSE),VLOOKUP(A24,BaseDados,15,FALSE),VLOOKUP(A24,BaseDados,16,FALSE),VLOOKUP(A24,BaseDados,17,FALSE),VLOOKUP(A24,BaseDados,19,FALSE),VLOOKUP(A24,BaseDados,21,FALSE),VLOOKUP(A24,BaseDados,23,FALSE),VLOOKUP(A24,BaseDados,11,FALSE),VLOOKUP(A24,BaseDados,20,FALSE))</f>
        <v>13.219999999999999</v>
      </c>
      <c r="M24" s="17">
        <f>SUM(VLOOKUP(A24,BaseDados,22,FALSE))</f>
        <v>0</v>
      </c>
      <c r="N24" s="17">
        <f>VLOOKUP(A24,BaseDados,18,FALSE)</f>
        <v>0</v>
      </c>
      <c r="O24" s="19">
        <v>0</v>
      </c>
      <c r="P24" s="18">
        <f>SUM(J24:O24)</f>
        <v>2483.79</v>
      </c>
      <c r="Q24" s="18">
        <f>I24-P24</f>
        <v>7477.5099999999993</v>
      </c>
      <c r="R24" s="20"/>
      <c r="S24" s="15"/>
    </row>
    <row r="25" spans="1:19" s="21" customFormat="1" ht="15" customHeight="1" x14ac:dyDescent="0.2">
      <c r="A25" s="16" t="s">
        <v>39</v>
      </c>
      <c r="B25" s="17">
        <f>VLOOKUP(A25,BaseDados,2,FALSE)</f>
        <v>1067.3699999999999</v>
      </c>
      <c r="C25" s="17">
        <f>VLOOKUP(A25,BaseDados,3,FALSE)</f>
        <v>0</v>
      </c>
      <c r="D25" s="17">
        <v>0</v>
      </c>
      <c r="E25" s="17">
        <f>VLOOKUP(A25,BaseDados,4,FALSE)</f>
        <v>0</v>
      </c>
      <c r="F25" s="17">
        <f>VLOOKUP(A25,BaseDados,7,FALSE)</f>
        <v>0</v>
      </c>
      <c r="G25" s="17">
        <f>VLOOKUP(A25,BaseDados,5,FALSE)</f>
        <v>0</v>
      </c>
      <c r="H25" s="17">
        <f>VLOOKUP(A25,BaseDados,6,FALSE)</f>
        <v>0</v>
      </c>
      <c r="I25" s="18">
        <f>SUM(B25:H25)</f>
        <v>1067.3699999999999</v>
      </c>
      <c r="J25" s="17">
        <f>VLOOKUP(A25,BaseDados,8,FALSE)</f>
        <v>0</v>
      </c>
      <c r="K25" s="17">
        <f>VLOOKUP(A25,BaseDados,9,FALSE)</f>
        <v>0</v>
      </c>
      <c r="L25" s="17">
        <f>SUM(VLOOKUP(A25,BaseDados,10,FALSE),VLOOKUP(A25,BaseDados,12,FALSE),VLOOKUP(A25,BaseDados,13,FALSE),VLOOKUP(A25,BaseDados,14,FALSE),VLOOKUP(A25,BaseDados,15,FALSE),VLOOKUP(A25,BaseDados,16,FALSE),VLOOKUP(A25,BaseDados,17,FALSE),VLOOKUP(A25,BaseDados,19,FALSE),VLOOKUP(A25,BaseDados,21,FALSE),VLOOKUP(A25,BaseDados,23,FALSE),VLOOKUP(A25,BaseDados,11,FALSE),VLOOKUP(A25,BaseDados,20,FALSE))</f>
        <v>0</v>
      </c>
      <c r="M25" s="17">
        <f>SUM(VLOOKUP(A25,BaseDados,22,FALSE))</f>
        <v>0</v>
      </c>
      <c r="N25" s="17">
        <f>VLOOKUP(A25,BaseDados,18,FALSE)</f>
        <v>0</v>
      </c>
      <c r="O25" s="19">
        <v>0</v>
      </c>
      <c r="P25" s="18">
        <f>SUM(J25:O25)</f>
        <v>0</v>
      </c>
      <c r="Q25" s="18">
        <f>I25-P25</f>
        <v>1067.3699999999999</v>
      </c>
      <c r="R25" s="20"/>
      <c r="S25" s="15"/>
    </row>
    <row r="26" spans="1:19" s="21" customFormat="1" ht="15" customHeight="1" x14ac:dyDescent="0.2">
      <c r="A26" s="16" t="s">
        <v>40</v>
      </c>
      <c r="B26" s="17">
        <f>VLOOKUP(A26,BaseDados,2,FALSE)</f>
        <v>3113.49</v>
      </c>
      <c r="C26" s="17">
        <f>VLOOKUP(A26,BaseDados,3,FALSE)</f>
        <v>0</v>
      </c>
      <c r="D26" s="17">
        <v>0</v>
      </c>
      <c r="E26" s="17">
        <f>VLOOKUP(A26,BaseDados,4,FALSE)</f>
        <v>0</v>
      </c>
      <c r="F26" s="17">
        <f>VLOOKUP(A26,BaseDados,7,FALSE)</f>
        <v>0</v>
      </c>
      <c r="G26" s="17">
        <f>VLOOKUP(A26,BaseDados,5,FALSE)</f>
        <v>0</v>
      </c>
      <c r="H26" s="17">
        <f>VLOOKUP(A26,BaseDados,6,FALSE)</f>
        <v>0</v>
      </c>
      <c r="I26" s="18">
        <f>SUM(B26:H26)</f>
        <v>3113.49</v>
      </c>
      <c r="J26" s="17">
        <f>VLOOKUP(A26,BaseDados,8,FALSE)</f>
        <v>282.61</v>
      </c>
      <c r="K26" s="17">
        <f>VLOOKUP(A26,BaseDados,9,FALSE)</f>
        <v>69.83</v>
      </c>
      <c r="L26" s="17">
        <f>SUM(VLOOKUP(A26,BaseDados,10,FALSE),VLOOKUP(A26,BaseDados,12,FALSE),VLOOKUP(A26,BaseDados,13,FALSE),VLOOKUP(A26,BaseDados,14,FALSE),VLOOKUP(A26,BaseDados,15,FALSE),VLOOKUP(A26,BaseDados,16,FALSE),VLOOKUP(A26,BaseDados,17,FALSE),VLOOKUP(A26,BaseDados,19,FALSE),VLOOKUP(A26,BaseDados,21,FALSE),VLOOKUP(A26,BaseDados,23,FALSE),VLOOKUP(A26,BaseDados,11,FALSE),VLOOKUP(A26,BaseDados,20,FALSE))</f>
        <v>162.34</v>
      </c>
      <c r="M26" s="17">
        <f>SUM(VLOOKUP(A26,BaseDados,22,FALSE))</f>
        <v>0</v>
      </c>
      <c r="N26" s="17">
        <f>VLOOKUP(A26,BaseDados,18,FALSE)</f>
        <v>0</v>
      </c>
      <c r="O26" s="19">
        <v>0</v>
      </c>
      <c r="P26" s="18">
        <f>SUM(J26:O26)</f>
        <v>514.78</v>
      </c>
      <c r="Q26" s="18">
        <f>I26-P26</f>
        <v>2598.71</v>
      </c>
      <c r="R26" s="20"/>
      <c r="S26" s="15"/>
    </row>
    <row r="27" spans="1:19" s="21" customFormat="1" ht="15" customHeight="1" x14ac:dyDescent="0.2">
      <c r="A27" s="16" t="s">
        <v>41</v>
      </c>
      <c r="B27" s="17">
        <f>VLOOKUP(A27,BaseDados,2,FALSE)</f>
        <v>3271.11</v>
      </c>
      <c r="C27" s="17">
        <f>VLOOKUP(A27,BaseDados,3,FALSE)</f>
        <v>0</v>
      </c>
      <c r="D27" s="17">
        <v>0</v>
      </c>
      <c r="E27" s="17">
        <f>VLOOKUP(A27,BaseDados,4,FALSE)</f>
        <v>0</v>
      </c>
      <c r="F27" s="17">
        <f>VLOOKUP(A27,BaseDados,7,FALSE)</f>
        <v>0</v>
      </c>
      <c r="G27" s="17">
        <f>VLOOKUP(A27,BaseDados,5,FALSE)</f>
        <v>0</v>
      </c>
      <c r="H27" s="17">
        <f>VLOOKUP(A27,BaseDados,6,FALSE)</f>
        <v>0</v>
      </c>
      <c r="I27" s="18">
        <f>SUM(B27:H27)</f>
        <v>3271.11</v>
      </c>
      <c r="J27" s="17">
        <f>VLOOKUP(A27,BaseDados,8,FALSE)</f>
        <v>301.52999999999997</v>
      </c>
      <c r="K27" s="17">
        <f>VLOOKUP(A27,BaseDados,9,FALSE)</f>
        <v>90.64</v>
      </c>
      <c r="L27" s="17">
        <f>SUM(VLOOKUP(A27,BaseDados,10,FALSE),VLOOKUP(A27,BaseDados,12,FALSE),VLOOKUP(A27,BaseDados,13,FALSE),VLOOKUP(A27,BaseDados,14,FALSE),VLOOKUP(A27,BaseDados,15,FALSE),VLOOKUP(A27,BaseDados,16,FALSE),VLOOKUP(A27,BaseDados,17,FALSE),VLOOKUP(A27,BaseDados,19,FALSE),VLOOKUP(A27,BaseDados,21,FALSE),VLOOKUP(A27,BaseDados,23,FALSE),VLOOKUP(A27,BaseDados,11,FALSE),VLOOKUP(A27,BaseDados,20,FALSE))</f>
        <v>77.06</v>
      </c>
      <c r="M27" s="17">
        <f>SUM(VLOOKUP(A27,BaseDados,22,FALSE))</f>
        <v>0</v>
      </c>
      <c r="N27" s="17">
        <f>VLOOKUP(A27,BaseDados,18,FALSE)</f>
        <v>0</v>
      </c>
      <c r="O27" s="19">
        <v>0</v>
      </c>
      <c r="P27" s="18">
        <f>SUM(J27:O27)</f>
        <v>469.22999999999996</v>
      </c>
      <c r="Q27" s="18">
        <f>I27-P27</f>
        <v>2801.88</v>
      </c>
      <c r="R27" s="20"/>
      <c r="S27" s="15"/>
    </row>
    <row r="28" spans="1:19" s="21" customFormat="1" ht="15" customHeight="1" x14ac:dyDescent="0.2">
      <c r="A28" s="16" t="s">
        <v>42</v>
      </c>
      <c r="B28" s="17">
        <f>VLOOKUP(A28,BaseDados,2,FALSE)</f>
        <v>3352.89</v>
      </c>
      <c r="C28" s="17">
        <f>VLOOKUP(A28,BaseDados,3,FALSE)</f>
        <v>0</v>
      </c>
      <c r="D28" s="17">
        <v>0</v>
      </c>
      <c r="E28" s="17">
        <f>VLOOKUP(A28,BaseDados,4,FALSE)</f>
        <v>0</v>
      </c>
      <c r="F28" s="17">
        <f>VLOOKUP(A28,BaseDados,7,FALSE)</f>
        <v>0</v>
      </c>
      <c r="G28" s="17">
        <f>VLOOKUP(A28,BaseDados,5,FALSE)</f>
        <v>0</v>
      </c>
      <c r="H28" s="17">
        <f>VLOOKUP(A28,BaseDados,6,FALSE)</f>
        <v>210</v>
      </c>
      <c r="I28" s="18">
        <f>SUM(B28:H28)</f>
        <v>3562.89</v>
      </c>
      <c r="J28" s="17">
        <f>VLOOKUP(A28,BaseDados,8,FALSE)</f>
        <v>336.54</v>
      </c>
      <c r="K28" s="17">
        <f>VLOOKUP(A28,BaseDados,9,FALSE)</f>
        <v>129.15</v>
      </c>
      <c r="L28" s="17">
        <f>SUM(VLOOKUP(A28,BaseDados,10,FALSE),VLOOKUP(A28,BaseDados,12,FALSE),VLOOKUP(A28,BaseDados,13,FALSE),VLOOKUP(A28,BaseDados,14,FALSE),VLOOKUP(A28,BaseDados,15,FALSE),VLOOKUP(A28,BaseDados,16,FALSE),VLOOKUP(A28,BaseDados,17,FALSE),VLOOKUP(A28,BaseDados,19,FALSE),VLOOKUP(A28,BaseDados,21,FALSE),VLOOKUP(A28,BaseDados,23,FALSE),VLOOKUP(A28,BaseDados,11,FALSE),VLOOKUP(A28,BaseDados,20,FALSE))</f>
        <v>140.59</v>
      </c>
      <c r="M28" s="17">
        <f>SUM(VLOOKUP(A28,BaseDados,22,FALSE))</f>
        <v>33.53</v>
      </c>
      <c r="N28" s="17">
        <f>VLOOKUP(A28,BaseDados,18,FALSE)</f>
        <v>0</v>
      </c>
      <c r="O28" s="19">
        <v>0</v>
      </c>
      <c r="P28" s="18">
        <f>SUM(J28:O28)</f>
        <v>639.81000000000006</v>
      </c>
      <c r="Q28" s="18">
        <f>I28-P28</f>
        <v>2923.08</v>
      </c>
      <c r="R28" s="20"/>
      <c r="S28" s="15"/>
    </row>
    <row r="29" spans="1:19" s="21" customFormat="1" ht="15" customHeight="1" x14ac:dyDescent="0.2">
      <c r="A29" s="23" t="s">
        <v>43</v>
      </c>
      <c r="B29" s="17">
        <f>VLOOKUP(A29,BaseDados,2,FALSE)</f>
        <v>3352.89</v>
      </c>
      <c r="C29" s="17">
        <f>VLOOKUP(A29,BaseDados,3,FALSE)</f>
        <v>0</v>
      </c>
      <c r="D29" s="17">
        <v>0</v>
      </c>
      <c r="E29" s="17">
        <f>VLOOKUP(A29,BaseDados,4,FALSE)</f>
        <v>0</v>
      </c>
      <c r="F29" s="17">
        <f>VLOOKUP(A29,BaseDados,7,FALSE)</f>
        <v>0</v>
      </c>
      <c r="G29" s="17">
        <f>VLOOKUP(A29,BaseDados,5,FALSE)</f>
        <v>0</v>
      </c>
      <c r="H29" s="17">
        <f>VLOOKUP(A29,BaseDados,6,FALSE)</f>
        <v>300</v>
      </c>
      <c r="I29" s="18">
        <f>SUM(B29:H29)</f>
        <v>3652.89</v>
      </c>
      <c r="J29" s="17">
        <f>VLOOKUP(A29,BaseDados,8,FALSE)</f>
        <v>347.58</v>
      </c>
      <c r="K29" s="17">
        <f>VLOOKUP(A29,BaseDados,9,FALSE)</f>
        <v>141</v>
      </c>
      <c r="L29" s="17">
        <f>SUM(VLOOKUP(A29,BaseDados,10,FALSE),VLOOKUP(A29,BaseDados,12,FALSE),VLOOKUP(A29,BaseDados,13,FALSE),VLOOKUP(A29,BaseDados,14,FALSE),VLOOKUP(A29,BaseDados,15,FALSE),VLOOKUP(A29,BaseDados,16,FALSE),VLOOKUP(A29,BaseDados,17,FALSE),VLOOKUP(A29,BaseDados,19,FALSE),VLOOKUP(A29,BaseDados,21,FALSE),VLOOKUP(A29,BaseDados,23,FALSE),VLOOKUP(A29,BaseDados,11,FALSE),VLOOKUP(A29,BaseDados,20,FALSE))</f>
        <v>13.219999999999999</v>
      </c>
      <c r="M29" s="17">
        <f>SUM(VLOOKUP(A29,BaseDados,22,FALSE))</f>
        <v>33.53</v>
      </c>
      <c r="N29" s="17">
        <f>VLOOKUP(A29,BaseDados,18,FALSE)</f>
        <v>0</v>
      </c>
      <c r="O29" s="19">
        <v>0</v>
      </c>
      <c r="P29" s="18">
        <f>SUM(J29:O29)</f>
        <v>535.32999999999993</v>
      </c>
      <c r="Q29" s="18">
        <f>I29-P29</f>
        <v>3117.56</v>
      </c>
      <c r="R29" s="20"/>
      <c r="S29" s="15"/>
    </row>
    <row r="30" spans="1:19" s="21" customFormat="1" ht="15" customHeight="1" x14ac:dyDescent="0.2">
      <c r="A30" s="16" t="s">
        <v>44</v>
      </c>
      <c r="B30" s="17">
        <f>VLOOKUP(A30,BaseDados,2,FALSE)</f>
        <v>3113.49</v>
      </c>
      <c r="C30" s="17">
        <f>VLOOKUP(A30,BaseDados,3,FALSE)</f>
        <v>0</v>
      </c>
      <c r="D30" s="17">
        <v>0</v>
      </c>
      <c r="E30" s="17">
        <f>VLOOKUP(A30,BaseDados,4,FALSE)</f>
        <v>0</v>
      </c>
      <c r="F30" s="17">
        <f>VLOOKUP(A30,BaseDados,7,FALSE)</f>
        <v>949.42</v>
      </c>
      <c r="G30" s="17">
        <f>VLOOKUP(A30,BaseDados,5,FALSE)</f>
        <v>0</v>
      </c>
      <c r="H30" s="17">
        <f>VLOOKUP(A30,BaseDados,6,FALSE)</f>
        <v>0</v>
      </c>
      <c r="I30" s="18">
        <f>SUM(B30:H30)</f>
        <v>4062.91</v>
      </c>
      <c r="J30" s="17">
        <f>VLOOKUP(A30,BaseDados,8,FALSE)</f>
        <v>282.61</v>
      </c>
      <c r="K30" s="17">
        <f>VLOOKUP(A30,BaseDados,9,FALSE)</f>
        <v>69.83</v>
      </c>
      <c r="L30" s="17">
        <f>SUM(VLOOKUP(A30,BaseDados,10,FALSE),VLOOKUP(A30,BaseDados,12,FALSE),VLOOKUP(A30,BaseDados,13,FALSE),VLOOKUP(A30,BaseDados,14,FALSE),VLOOKUP(A30,BaseDados,15,FALSE),VLOOKUP(A30,BaseDados,16,FALSE),VLOOKUP(A30,BaseDados,17,FALSE),VLOOKUP(A30,BaseDados,19,FALSE),VLOOKUP(A30,BaseDados,21,FALSE),VLOOKUP(A30,BaseDados,23,FALSE),VLOOKUP(A30,BaseDados,11,FALSE),VLOOKUP(A30,BaseDados,20,FALSE))</f>
        <v>201.92000000000002</v>
      </c>
      <c r="M30" s="17">
        <f>SUM(VLOOKUP(A30,BaseDados,22,FALSE))</f>
        <v>0</v>
      </c>
      <c r="N30" s="17">
        <f>VLOOKUP(A30,BaseDados,18,FALSE)</f>
        <v>0</v>
      </c>
      <c r="O30" s="19">
        <v>0</v>
      </c>
      <c r="P30" s="18">
        <f>SUM(J30:O30)</f>
        <v>554.36</v>
      </c>
      <c r="Q30" s="18">
        <f>I30-P30</f>
        <v>3508.5499999999997</v>
      </c>
      <c r="R30" s="20"/>
      <c r="S30" s="15"/>
    </row>
    <row r="31" spans="1:19" s="21" customFormat="1" ht="15" customHeight="1" x14ac:dyDescent="0.2">
      <c r="A31" s="16" t="s">
        <v>45</v>
      </c>
      <c r="B31" s="17">
        <f>VLOOKUP(A31,BaseDados,2,FALSE)</f>
        <v>533.69000000000005</v>
      </c>
      <c r="C31" s="17">
        <f>VLOOKUP(A31,BaseDados,3,FALSE)</f>
        <v>711.59</v>
      </c>
      <c r="D31" s="17">
        <v>0</v>
      </c>
      <c r="E31" s="17">
        <f>VLOOKUP(A31,BaseDados,4,FALSE)</f>
        <v>0</v>
      </c>
      <c r="F31" s="17">
        <f>VLOOKUP(A31,BaseDados,7,FALSE)</f>
        <v>0</v>
      </c>
      <c r="G31" s="17">
        <f>VLOOKUP(A31,BaseDados,5,FALSE)</f>
        <v>0</v>
      </c>
      <c r="H31" s="17">
        <f>VLOOKUP(A31,BaseDados,6,FALSE)</f>
        <v>0</v>
      </c>
      <c r="I31" s="18">
        <f>SUM(B31:H31)</f>
        <v>1245.2800000000002</v>
      </c>
      <c r="J31" s="17">
        <f>VLOOKUP(A31,BaseDados,8,FALSE)</f>
        <v>0</v>
      </c>
      <c r="K31" s="17">
        <f>VLOOKUP(A31,BaseDados,9,FALSE)</f>
        <v>0</v>
      </c>
      <c r="L31" s="17">
        <f>SUM(VLOOKUP(A31,BaseDados,10,FALSE),VLOOKUP(A31,BaseDados,12,FALSE),VLOOKUP(A31,BaseDados,13,FALSE),VLOOKUP(A31,BaseDados,14,FALSE),VLOOKUP(A31,BaseDados,15,FALSE),VLOOKUP(A31,BaseDados,16,FALSE),VLOOKUP(A31,BaseDados,17,FALSE),VLOOKUP(A31,BaseDados,19,FALSE),VLOOKUP(A31,BaseDados,21,FALSE),VLOOKUP(A31,BaseDados,23,FALSE),VLOOKUP(A31,BaseDados,11,FALSE),VLOOKUP(A31,BaseDados,20,FALSE))</f>
        <v>0</v>
      </c>
      <c r="M31" s="17">
        <f>SUM(VLOOKUP(A31,BaseDados,22,FALSE))</f>
        <v>0</v>
      </c>
      <c r="N31" s="17">
        <f>VLOOKUP(A31,BaseDados,18,FALSE)</f>
        <v>711.59</v>
      </c>
      <c r="O31" s="19">
        <v>0</v>
      </c>
      <c r="P31" s="18">
        <f>SUM(J31:O31)</f>
        <v>711.59</v>
      </c>
      <c r="Q31" s="18">
        <f>I31-P31</f>
        <v>533.69000000000017</v>
      </c>
      <c r="R31" s="20"/>
      <c r="S31" s="15"/>
    </row>
    <row r="32" spans="1:19" s="21" customFormat="1" ht="15" customHeight="1" x14ac:dyDescent="0.2">
      <c r="A32" s="16" t="s">
        <v>46</v>
      </c>
      <c r="B32" s="17">
        <f>VLOOKUP(A32,BaseDados,2,FALSE)</f>
        <v>10468.24</v>
      </c>
      <c r="C32" s="17">
        <f>VLOOKUP(A32,BaseDados,3,FALSE)</f>
        <v>0</v>
      </c>
      <c r="D32" s="17">
        <v>0</v>
      </c>
      <c r="E32" s="17">
        <f>VLOOKUP(A32,BaseDados,4,FALSE)</f>
        <v>0</v>
      </c>
      <c r="F32" s="17">
        <f>VLOOKUP(A32,BaseDados,7,FALSE)</f>
        <v>474.71</v>
      </c>
      <c r="G32" s="17">
        <f>VLOOKUP(A32,BaseDados,5,FALSE)</f>
        <v>0</v>
      </c>
      <c r="H32" s="17">
        <f>VLOOKUP(A32,BaseDados,6,FALSE)</f>
        <v>1046.82</v>
      </c>
      <c r="I32" s="18">
        <f>SUM(B32:H32)</f>
        <v>11989.769999999999</v>
      </c>
      <c r="J32" s="17">
        <f>VLOOKUP(A32,BaseDados,8,FALSE)</f>
        <v>828.38</v>
      </c>
      <c r="K32" s="17">
        <f>VLOOKUP(A32,BaseDados,9,FALSE)</f>
        <v>2017.34</v>
      </c>
      <c r="L32" s="17">
        <f>SUM(VLOOKUP(A32,BaseDados,10,FALSE),VLOOKUP(A32,BaseDados,12,FALSE),VLOOKUP(A32,BaseDados,13,FALSE),VLOOKUP(A32,BaseDados,14,FALSE),VLOOKUP(A32,BaseDados,15,FALSE),VLOOKUP(A32,BaseDados,16,FALSE),VLOOKUP(A32,BaseDados,17,FALSE),VLOOKUP(A32,BaseDados,19,FALSE),VLOOKUP(A32,BaseDados,21,FALSE),VLOOKUP(A32,BaseDados,23,FALSE),VLOOKUP(A32,BaseDados,11,FALSE),VLOOKUP(A32,BaseDados,20,FALSE))</f>
        <v>13.23</v>
      </c>
      <c r="M32" s="17">
        <f>SUM(VLOOKUP(A32,BaseDados,22,FALSE))</f>
        <v>0</v>
      </c>
      <c r="N32" s="17">
        <f>VLOOKUP(A32,BaseDados,18,FALSE)</f>
        <v>0</v>
      </c>
      <c r="O32" s="19">
        <v>0</v>
      </c>
      <c r="P32" s="18">
        <f>SUM(J32:O32)</f>
        <v>2858.95</v>
      </c>
      <c r="Q32" s="18">
        <f>I32-P32</f>
        <v>9130.82</v>
      </c>
      <c r="R32" s="20"/>
      <c r="S32" s="15"/>
    </row>
    <row r="33" spans="1:21" s="21" customFormat="1" ht="15" customHeight="1" x14ac:dyDescent="0.2">
      <c r="A33" s="16" t="s">
        <v>47</v>
      </c>
      <c r="B33" s="17">
        <f>VLOOKUP(A33,BaseDados,2,FALSE)</f>
        <v>2419.87</v>
      </c>
      <c r="C33" s="17">
        <f>VLOOKUP(A33,BaseDados,3,FALSE)</f>
        <v>7094.01</v>
      </c>
      <c r="D33" s="17">
        <v>0</v>
      </c>
      <c r="E33" s="17">
        <f>VLOOKUP(A33,BaseDados,4,FALSE)</f>
        <v>0</v>
      </c>
      <c r="F33" s="17">
        <f>VLOOKUP(A33,BaseDados,7,FALSE)</f>
        <v>474.71</v>
      </c>
      <c r="G33" s="17">
        <f>VLOOKUP(A33,BaseDados,5,FALSE)</f>
        <v>0</v>
      </c>
      <c r="H33" s="17">
        <f>VLOOKUP(A33,BaseDados,6,FALSE)</f>
        <v>300</v>
      </c>
      <c r="I33" s="18">
        <f>SUM(B33:H33)</f>
        <v>10288.59</v>
      </c>
      <c r="J33" s="17">
        <f>VLOOKUP(A33,BaseDados,8,FALSE)</f>
        <v>828.38</v>
      </c>
      <c r="K33" s="17">
        <f>VLOOKUP(A33,BaseDados,9,FALSE)</f>
        <v>797.45</v>
      </c>
      <c r="L33" s="17">
        <f>SUM(VLOOKUP(A33,BaseDados,10,FALSE),VLOOKUP(A33,BaseDados,12,FALSE),VLOOKUP(A33,BaseDados,13,FALSE),VLOOKUP(A33,BaseDados,14,FALSE),VLOOKUP(A33,BaseDados,15,FALSE),VLOOKUP(A33,BaseDados,16,FALSE),VLOOKUP(A33,BaseDados,17,FALSE),VLOOKUP(A33,BaseDados,19,FALSE),VLOOKUP(A33,BaseDados,21,FALSE),VLOOKUP(A33,BaseDados,23,FALSE),VLOOKUP(A33,BaseDados,11,FALSE),VLOOKUP(A33,BaseDados,20,FALSE))</f>
        <v>69.44</v>
      </c>
      <c r="M33" s="17">
        <f>SUM(VLOOKUP(A33,BaseDados,22,FALSE))</f>
        <v>0</v>
      </c>
      <c r="N33" s="17">
        <f>VLOOKUP(A33,BaseDados,18,FALSE)</f>
        <v>5571.61</v>
      </c>
      <c r="O33" s="19">
        <v>0</v>
      </c>
      <c r="P33" s="18">
        <f>SUM(J33:O33)</f>
        <v>7266.8799999999992</v>
      </c>
      <c r="Q33" s="18">
        <f>I33-P33</f>
        <v>3021.7100000000009</v>
      </c>
      <c r="R33" s="22"/>
      <c r="S33" s="15"/>
    </row>
    <row r="34" spans="1:21" s="21" customFormat="1" ht="15" customHeight="1" x14ac:dyDescent="0.2">
      <c r="A34" s="16" t="s">
        <v>48</v>
      </c>
      <c r="B34" s="17">
        <f>VLOOKUP(A34,BaseDados,2,FALSE)</f>
        <v>11508.72</v>
      </c>
      <c r="C34" s="17">
        <f>VLOOKUP(A34,BaseDados,3,FALSE)</f>
        <v>9466.1</v>
      </c>
      <c r="D34" s="17">
        <v>0</v>
      </c>
      <c r="E34" s="17">
        <f>VLOOKUP(A34,BaseDados,4,FALSE)</f>
        <v>0</v>
      </c>
      <c r="F34" s="17">
        <f>VLOOKUP(A34,BaseDados,7,FALSE)</f>
        <v>0</v>
      </c>
      <c r="G34" s="17">
        <f>VLOOKUP(A34,BaseDados,5,FALSE)</f>
        <v>0</v>
      </c>
      <c r="H34" s="17">
        <f>VLOOKUP(A34,BaseDados,6,FALSE)</f>
        <v>0</v>
      </c>
      <c r="I34" s="18">
        <f>SUM(B34:H34)</f>
        <v>20974.82</v>
      </c>
      <c r="J34" s="17">
        <f>VLOOKUP(A34,BaseDados,8,FALSE)</f>
        <v>828.38</v>
      </c>
      <c r="K34" s="17">
        <f>VLOOKUP(A34,BaseDados,9,FALSE)</f>
        <v>2154.4299999999998</v>
      </c>
      <c r="L34" s="17">
        <f>SUM(VLOOKUP(A34,BaseDados,10,FALSE),VLOOKUP(A34,BaseDados,12,FALSE),VLOOKUP(A34,BaseDados,13,FALSE),VLOOKUP(A34,BaseDados,14,FALSE),VLOOKUP(A34,BaseDados,15,FALSE),VLOOKUP(A34,BaseDados,16,FALSE),VLOOKUP(A34,BaseDados,17,FALSE),VLOOKUP(A34,BaseDados,19,FALSE),VLOOKUP(A34,BaseDados,21,FALSE),VLOOKUP(A34,BaseDados,23,FALSE),VLOOKUP(A34,BaseDados,11,FALSE),VLOOKUP(A34,BaseDados,20,FALSE))</f>
        <v>356.48999999999995</v>
      </c>
      <c r="M34" s="17">
        <f>SUM(VLOOKUP(A34,BaseDados,22,FALSE))</f>
        <v>0</v>
      </c>
      <c r="N34" s="17">
        <f>VLOOKUP(A34,BaseDados,18,FALSE)</f>
        <v>9112.64</v>
      </c>
      <c r="O34" s="19">
        <v>0</v>
      </c>
      <c r="P34" s="18">
        <f>SUM(J34:O34)</f>
        <v>12451.939999999999</v>
      </c>
      <c r="Q34" s="18">
        <f>I34-P34</f>
        <v>8522.880000000001</v>
      </c>
      <c r="R34" s="20"/>
      <c r="S34" s="15"/>
    </row>
    <row r="35" spans="1:21" s="21" customFormat="1" ht="15" customHeight="1" x14ac:dyDescent="0.2">
      <c r="A35" s="16" t="s">
        <v>49</v>
      </c>
      <c r="B35" s="17">
        <f>VLOOKUP(A35,BaseDados,2,FALSE)</f>
        <v>6333.22</v>
      </c>
      <c r="C35" s="17">
        <f>VLOOKUP(A35,BaseDados,3,FALSE)</f>
        <v>0</v>
      </c>
      <c r="D35" s="17">
        <v>0</v>
      </c>
      <c r="E35" s="17">
        <f>VLOOKUP(A35,BaseDados,4,FALSE)</f>
        <v>0</v>
      </c>
      <c r="F35" s="17">
        <f>VLOOKUP(A35,BaseDados,7,FALSE)</f>
        <v>0</v>
      </c>
      <c r="G35" s="17">
        <f>VLOOKUP(A35,BaseDados,5,FALSE)</f>
        <v>7581.19</v>
      </c>
      <c r="H35" s="17">
        <f>VLOOKUP(A35,BaseDados,6,FALSE)</f>
        <v>0</v>
      </c>
      <c r="I35" s="18">
        <f>SUM(B35:H35)</f>
        <v>13914.41</v>
      </c>
      <c r="J35" s="17">
        <f>VLOOKUP(A35,BaseDados,8,FALSE)</f>
        <v>828.38</v>
      </c>
      <c r="K35" s="17">
        <f>VLOOKUP(A35,BaseDados,9,FALSE)</f>
        <v>2700.71</v>
      </c>
      <c r="L35" s="17">
        <f>SUM(VLOOKUP(A35,BaseDados,10,FALSE),VLOOKUP(A35,BaseDados,12,FALSE),VLOOKUP(A35,BaseDados,13,FALSE),VLOOKUP(A35,BaseDados,14,FALSE),VLOOKUP(A35,BaseDados,15,FALSE),VLOOKUP(A35,BaseDados,16,FALSE),VLOOKUP(A35,BaseDados,17,FALSE),VLOOKUP(A35,BaseDados,19,FALSE),VLOOKUP(A35,BaseDados,21,FALSE),VLOOKUP(A35,BaseDados,23,FALSE),VLOOKUP(A35,BaseDados,11,FALSE),VLOOKUP(A35,BaseDados,20,FALSE))</f>
        <v>191.26999999999998</v>
      </c>
      <c r="M35" s="17">
        <f>SUM(VLOOKUP(A35,BaseDados,22,FALSE))</f>
        <v>0</v>
      </c>
      <c r="N35" s="17">
        <f>VLOOKUP(A35,BaseDados,18,FALSE)</f>
        <v>0</v>
      </c>
      <c r="O35" s="19">
        <v>0</v>
      </c>
      <c r="P35" s="18">
        <f>SUM(J35:O35)</f>
        <v>3720.36</v>
      </c>
      <c r="Q35" s="18">
        <f>I35-P35</f>
        <v>10194.049999999999</v>
      </c>
      <c r="R35" s="20"/>
      <c r="S35" s="15"/>
      <c r="U35" s="24"/>
    </row>
    <row r="36" spans="1:21" s="21" customFormat="1" ht="15" customHeight="1" x14ac:dyDescent="0.2">
      <c r="A36" s="16" t="s">
        <v>50</v>
      </c>
      <c r="B36" s="17">
        <f>VLOOKUP(A36,BaseDados,2,FALSE)</f>
        <v>10212.93</v>
      </c>
      <c r="C36" s="17">
        <f>VLOOKUP(A36,BaseDados,3,FALSE)</f>
        <v>0</v>
      </c>
      <c r="D36" s="17">
        <v>0</v>
      </c>
      <c r="E36" s="17">
        <f>VLOOKUP(A36,BaseDados,4,FALSE)</f>
        <v>0</v>
      </c>
      <c r="F36" s="17">
        <f>VLOOKUP(A36,BaseDados,7,FALSE)</f>
        <v>0</v>
      </c>
      <c r="G36" s="17">
        <f>VLOOKUP(A36,BaseDados,5,FALSE)</f>
        <v>0</v>
      </c>
      <c r="H36" s="17">
        <f>VLOOKUP(A36,BaseDados,6,FALSE)</f>
        <v>1021.29</v>
      </c>
      <c r="I36" s="18">
        <f>SUM(B36:H36)</f>
        <v>11234.220000000001</v>
      </c>
      <c r="J36" s="17">
        <f>VLOOKUP(A36,BaseDados,8,FALSE)</f>
        <v>828.38</v>
      </c>
      <c r="K36" s="17">
        <f>VLOOKUP(A36,BaseDados,9,FALSE)</f>
        <v>1992.25</v>
      </c>
      <c r="L36" s="17">
        <f>SUM(VLOOKUP(A36,BaseDados,10,FALSE),VLOOKUP(A36,BaseDados,12,FALSE),VLOOKUP(A36,BaseDados,13,FALSE),VLOOKUP(A36,BaseDados,14,FALSE),VLOOKUP(A36,BaseDados,15,FALSE),VLOOKUP(A36,BaseDados,16,FALSE),VLOOKUP(A36,BaseDados,17,FALSE),VLOOKUP(A36,BaseDados,19,FALSE),VLOOKUP(A36,BaseDados,21,FALSE),VLOOKUP(A36,BaseDados,23,FALSE),VLOOKUP(A36,BaseDados,11,FALSE),VLOOKUP(A36,BaseDados,20,FALSE))</f>
        <v>12.81</v>
      </c>
      <c r="M36" s="17">
        <f>SUM(VLOOKUP(A36,BaseDados,22,FALSE))</f>
        <v>0</v>
      </c>
      <c r="N36" s="17">
        <f>VLOOKUP(A36,BaseDados,18,FALSE)</f>
        <v>0</v>
      </c>
      <c r="O36" s="19">
        <v>0</v>
      </c>
      <c r="P36" s="18">
        <f>SUM(J36:O36)</f>
        <v>2833.44</v>
      </c>
      <c r="Q36" s="18">
        <f>I36-P36</f>
        <v>8400.7800000000007</v>
      </c>
      <c r="R36" s="22"/>
      <c r="S36" s="15"/>
    </row>
    <row r="37" spans="1:21" s="21" customFormat="1" ht="15" customHeight="1" x14ac:dyDescent="0.2">
      <c r="A37" s="16" t="s">
        <v>51</v>
      </c>
      <c r="B37" s="17">
        <f>VLOOKUP(A37,BaseDados,2,FALSE)</f>
        <v>10468.24</v>
      </c>
      <c r="C37" s="17">
        <f>VLOOKUP(A37,BaseDados,3,FALSE)</f>
        <v>0</v>
      </c>
      <c r="D37" s="17">
        <v>0</v>
      </c>
      <c r="E37" s="17">
        <f>VLOOKUP(A37,BaseDados,4,FALSE)</f>
        <v>0</v>
      </c>
      <c r="F37" s="17">
        <f>VLOOKUP(A37,BaseDados,7,FALSE)</f>
        <v>474.71</v>
      </c>
      <c r="G37" s="17">
        <f>VLOOKUP(A37,BaseDados,5,FALSE)</f>
        <v>0</v>
      </c>
      <c r="H37" s="17">
        <f>VLOOKUP(A37,BaseDados,6,FALSE)</f>
        <v>3440.47</v>
      </c>
      <c r="I37" s="18">
        <f>SUM(B37:H37)</f>
        <v>14383.419999999998</v>
      </c>
      <c r="J37" s="17">
        <f>VLOOKUP(A37,BaseDados,8,FALSE)</f>
        <v>828.38</v>
      </c>
      <c r="K37" s="17">
        <f>VLOOKUP(A37,BaseDados,9,FALSE)</f>
        <v>2675.59</v>
      </c>
      <c r="L37" s="17">
        <f>SUM(VLOOKUP(A37,BaseDados,10,FALSE),VLOOKUP(A37,BaseDados,12,FALSE),VLOOKUP(A37,BaseDados,13,FALSE),VLOOKUP(A37,BaseDados,14,FALSE),VLOOKUP(A37,BaseDados,15,FALSE),VLOOKUP(A37,BaseDados,16,FALSE),VLOOKUP(A37,BaseDados,17,FALSE),VLOOKUP(A37,BaseDados,19,FALSE),VLOOKUP(A37,BaseDados,21,FALSE),VLOOKUP(A37,BaseDados,23,FALSE),VLOOKUP(A37,BaseDados,11,FALSE),VLOOKUP(A37,BaseDados,20,FALSE))</f>
        <v>13.219999999999999</v>
      </c>
      <c r="M37" s="17">
        <f>SUM(VLOOKUP(A37,BaseDados,22,FALSE))</f>
        <v>0</v>
      </c>
      <c r="N37" s="17">
        <f>VLOOKUP(A37,BaseDados,18,FALSE)</f>
        <v>0</v>
      </c>
      <c r="O37" s="19">
        <v>0</v>
      </c>
      <c r="P37" s="18">
        <f>SUM(J37:O37)</f>
        <v>3517.19</v>
      </c>
      <c r="Q37" s="18">
        <f>I37-P37</f>
        <v>10866.229999999998</v>
      </c>
      <c r="R37" s="20"/>
      <c r="S37" s="15"/>
    </row>
    <row r="38" spans="1:21" s="21" customFormat="1" ht="15" customHeight="1" x14ac:dyDescent="0.2">
      <c r="A38" s="16" t="s">
        <v>52</v>
      </c>
      <c r="B38" s="17">
        <f>VLOOKUP(A38,BaseDados,2,FALSE)</f>
        <v>10392.65</v>
      </c>
      <c r="C38" s="17">
        <f>VLOOKUP(A38,BaseDados,3,FALSE)</f>
        <v>0</v>
      </c>
      <c r="D38" s="17">
        <v>0</v>
      </c>
      <c r="E38" s="17">
        <f>VLOOKUP(A38,BaseDados,4,FALSE)</f>
        <v>0</v>
      </c>
      <c r="F38" s="17">
        <f>VLOOKUP(A38,BaseDados,7,FALSE)</f>
        <v>474.71</v>
      </c>
      <c r="G38" s="17">
        <f>VLOOKUP(A38,BaseDados,5,FALSE)</f>
        <v>0</v>
      </c>
      <c r="H38" s="17">
        <f>VLOOKUP(A38,BaseDados,6,FALSE)</f>
        <v>0</v>
      </c>
      <c r="I38" s="18">
        <f>SUM(B38:H38)</f>
        <v>10867.359999999999</v>
      </c>
      <c r="J38" s="17">
        <f>VLOOKUP(A38,BaseDados,8,FALSE)</f>
        <v>828.38</v>
      </c>
      <c r="K38" s="17">
        <f>VLOOKUP(A38,BaseDados,9,FALSE)</f>
        <v>1656.54</v>
      </c>
      <c r="L38" s="17">
        <f>SUM(VLOOKUP(A38,BaseDados,10,FALSE),VLOOKUP(A38,BaseDados,12,FALSE),VLOOKUP(A38,BaseDados,13,FALSE),VLOOKUP(A38,BaseDados,14,FALSE),VLOOKUP(A38,BaseDados,15,FALSE),VLOOKUP(A38,BaseDados,16,FALSE),VLOOKUP(A38,BaseDados,17,FALSE),VLOOKUP(A38,BaseDados,19,FALSE),VLOOKUP(A38,BaseDados,21,FALSE),VLOOKUP(A38,BaseDados,23,FALSE),VLOOKUP(A38,BaseDados,11,FALSE),VLOOKUP(A38,BaseDados,20,FALSE))</f>
        <v>13.219999999999999</v>
      </c>
      <c r="M38" s="17">
        <f>SUM(VLOOKUP(A38,BaseDados,22,FALSE))</f>
        <v>103.93</v>
      </c>
      <c r="N38" s="17">
        <f>VLOOKUP(A38,BaseDados,18,FALSE)</f>
        <v>0</v>
      </c>
      <c r="O38" s="19">
        <v>0</v>
      </c>
      <c r="P38" s="18">
        <f>SUM(J38:O38)</f>
        <v>2602.0699999999997</v>
      </c>
      <c r="Q38" s="18">
        <f>I38-P38</f>
        <v>8265.2899999999991</v>
      </c>
      <c r="R38" s="20"/>
      <c r="S38" s="15"/>
    </row>
    <row r="39" spans="1:21" s="21" customFormat="1" ht="15" customHeight="1" x14ac:dyDescent="0.2">
      <c r="A39" s="16" t="s">
        <v>53</v>
      </c>
      <c r="B39" s="17">
        <f>VLOOKUP(A39,BaseDados,2,FALSE)</f>
        <v>7627.13</v>
      </c>
      <c r="C39" s="17">
        <f>VLOOKUP(A39,BaseDados,3,FALSE)</f>
        <v>0</v>
      </c>
      <c r="D39" s="17">
        <v>0</v>
      </c>
      <c r="E39" s="17">
        <f>VLOOKUP(A39,BaseDados,4,FALSE)</f>
        <v>0</v>
      </c>
      <c r="F39" s="17">
        <f>VLOOKUP(A39,BaseDados,7,FALSE)</f>
        <v>0</v>
      </c>
      <c r="G39" s="17">
        <f>VLOOKUP(A39,BaseDados,5,FALSE)</f>
        <v>0</v>
      </c>
      <c r="H39" s="17">
        <f>VLOOKUP(A39,BaseDados,6,FALSE)</f>
        <v>2334.16</v>
      </c>
      <c r="I39" s="18">
        <f>SUM(B39:H39)</f>
        <v>9961.2900000000009</v>
      </c>
      <c r="J39" s="17">
        <f>VLOOKUP(A39,BaseDados,8,FALSE)</f>
        <v>828.38</v>
      </c>
      <c r="K39" s="17">
        <f>VLOOKUP(A39,BaseDados,9,FALSE)</f>
        <v>1642.19</v>
      </c>
      <c r="L39" s="17">
        <f>SUM(VLOOKUP(A39,BaseDados,10,FALSE),VLOOKUP(A39,BaseDados,12,FALSE),VLOOKUP(A39,BaseDados,13,FALSE),VLOOKUP(A39,BaseDados,14,FALSE),VLOOKUP(A39,BaseDados,15,FALSE),VLOOKUP(A39,BaseDados,16,FALSE),VLOOKUP(A39,BaseDados,17,FALSE),VLOOKUP(A39,BaseDados,19,FALSE),VLOOKUP(A39,BaseDados,21,FALSE),VLOOKUP(A39,BaseDados,23,FALSE),VLOOKUP(A39,BaseDados,11,FALSE),VLOOKUP(A39,BaseDados,20,FALSE))</f>
        <v>12.809999999999999</v>
      </c>
      <c r="M39" s="17">
        <f>SUM(VLOOKUP(A39,BaseDados,22,FALSE))</f>
        <v>0</v>
      </c>
      <c r="N39" s="17">
        <f>VLOOKUP(A39,BaseDados,18,FALSE)</f>
        <v>0</v>
      </c>
      <c r="O39" s="19">
        <v>0</v>
      </c>
      <c r="P39" s="18">
        <f>SUM(J39:O39)</f>
        <v>2483.38</v>
      </c>
      <c r="Q39" s="18">
        <f>I39-P39</f>
        <v>7477.9100000000008</v>
      </c>
      <c r="R39" s="20"/>
      <c r="S39" s="15"/>
    </row>
    <row r="40" spans="1:21" s="21" customFormat="1" ht="15" customHeight="1" x14ac:dyDescent="0.2">
      <c r="A40" s="25" t="s">
        <v>54</v>
      </c>
      <c r="B40" s="17">
        <f>VLOOKUP(A40,BaseDados,2,FALSE)</f>
        <v>3352.89</v>
      </c>
      <c r="C40" s="17">
        <f>VLOOKUP(A40,BaseDados,3,FALSE)</f>
        <v>0</v>
      </c>
      <c r="D40" s="17">
        <v>0</v>
      </c>
      <c r="E40" s="17">
        <f>VLOOKUP(A40,BaseDados,4,FALSE)</f>
        <v>0</v>
      </c>
      <c r="F40" s="17">
        <f>VLOOKUP(A40,BaseDados,7,FALSE)</f>
        <v>0</v>
      </c>
      <c r="G40" s="17">
        <f>VLOOKUP(A40,BaseDados,5,FALSE)</f>
        <v>0</v>
      </c>
      <c r="H40" s="17">
        <f>VLOOKUP(A40,BaseDados,6,FALSE)</f>
        <v>300</v>
      </c>
      <c r="I40" s="18">
        <f>SUM(B40:H40)</f>
        <v>3652.89</v>
      </c>
      <c r="J40" s="17">
        <f>VLOOKUP(A40,BaseDados,8,FALSE)</f>
        <v>347.58</v>
      </c>
      <c r="K40" s="17">
        <f>VLOOKUP(A40,BaseDados,9,FALSE)</f>
        <v>141</v>
      </c>
      <c r="L40" s="17">
        <f>SUM(VLOOKUP(A40,BaseDados,10,FALSE),VLOOKUP(A40,BaseDados,12,FALSE),VLOOKUP(A40,BaseDados,13,FALSE),VLOOKUP(A40,BaseDados,14,FALSE),VLOOKUP(A40,BaseDados,15,FALSE),VLOOKUP(A40,BaseDados,16,FALSE),VLOOKUP(A40,BaseDados,17,FALSE),VLOOKUP(A40,BaseDados,19,FALSE),VLOOKUP(A40,BaseDados,21,FALSE),VLOOKUP(A40,BaseDados,23,FALSE),VLOOKUP(A40,BaseDados,11,FALSE),VLOOKUP(A40,BaseDados,20,FALSE))</f>
        <v>13.23</v>
      </c>
      <c r="M40" s="17">
        <f>SUM(VLOOKUP(A40,BaseDados,22,FALSE))</f>
        <v>0</v>
      </c>
      <c r="N40" s="17">
        <f>VLOOKUP(A40,BaseDados,18,FALSE)</f>
        <v>0</v>
      </c>
      <c r="O40" s="19">
        <v>0</v>
      </c>
      <c r="P40" s="18">
        <f>SUM(J40:O40)</f>
        <v>501.81</v>
      </c>
      <c r="Q40" s="18">
        <f>I40-P40</f>
        <v>3151.08</v>
      </c>
      <c r="R40" s="26"/>
      <c r="S40" s="15"/>
    </row>
    <row r="41" spans="1:21" s="21" customFormat="1" ht="15" customHeight="1" x14ac:dyDescent="0.2">
      <c r="A41" s="16" t="s">
        <v>55</v>
      </c>
      <c r="B41" s="17">
        <f>VLOOKUP(A41,BaseDados,2,FALSE)</f>
        <v>3271.11</v>
      </c>
      <c r="C41" s="17">
        <f>VLOOKUP(A41,BaseDados,3,FALSE)</f>
        <v>0</v>
      </c>
      <c r="D41" s="17">
        <v>0</v>
      </c>
      <c r="E41" s="17">
        <f>VLOOKUP(A41,BaseDados,4,FALSE)</f>
        <v>0</v>
      </c>
      <c r="F41" s="17">
        <f>VLOOKUP(A41,BaseDados,7,FALSE)</f>
        <v>0</v>
      </c>
      <c r="G41" s="17">
        <f>VLOOKUP(A41,BaseDados,5,FALSE)</f>
        <v>0</v>
      </c>
      <c r="H41" s="17">
        <f>VLOOKUP(A41,BaseDados,6,FALSE)</f>
        <v>0</v>
      </c>
      <c r="I41" s="18">
        <f>SUM(B41:H41)</f>
        <v>3271.11</v>
      </c>
      <c r="J41" s="17">
        <f>VLOOKUP(A41,BaseDados,8,FALSE)</f>
        <v>301.52999999999997</v>
      </c>
      <c r="K41" s="17">
        <f>VLOOKUP(A41,BaseDados,9,FALSE)</f>
        <v>65.7</v>
      </c>
      <c r="L41" s="17">
        <f>SUM(VLOOKUP(A41,BaseDados,10,FALSE),VLOOKUP(A41,BaseDados,12,FALSE),VLOOKUP(A41,BaseDados,13,FALSE),VLOOKUP(A41,BaseDados,14,FALSE),VLOOKUP(A41,BaseDados,15,FALSE),VLOOKUP(A41,BaseDados,16,FALSE),VLOOKUP(A41,BaseDados,17,FALSE),VLOOKUP(A41,BaseDados,19,FALSE),VLOOKUP(A41,BaseDados,21,FALSE),VLOOKUP(A41,BaseDados,23,FALSE),VLOOKUP(A41,BaseDados,11,FALSE),VLOOKUP(A41,BaseDados,20,FALSE))</f>
        <v>13.219999999999999</v>
      </c>
      <c r="M41" s="17">
        <f>SUM(VLOOKUP(A41,BaseDados,22,FALSE))</f>
        <v>0</v>
      </c>
      <c r="N41" s="17">
        <f>VLOOKUP(A41,BaseDados,18,FALSE)</f>
        <v>0</v>
      </c>
      <c r="O41" s="19">
        <v>0</v>
      </c>
      <c r="P41" s="18">
        <f>SUM(J41:O41)</f>
        <v>380.44999999999993</v>
      </c>
      <c r="Q41" s="18">
        <f>I41-P41</f>
        <v>2890.6600000000003</v>
      </c>
      <c r="R41" s="27"/>
      <c r="S41" s="15"/>
    </row>
    <row r="42" spans="1:21" s="28" customFormat="1" ht="15" customHeight="1" x14ac:dyDescent="0.2">
      <c r="A42" s="16" t="s">
        <v>56</v>
      </c>
      <c r="B42" s="17">
        <f>VLOOKUP(A42,BaseDados,2,FALSE)</f>
        <v>403.48</v>
      </c>
      <c r="C42" s="17">
        <f>VLOOKUP(A42,BaseDados,3,FALSE)</f>
        <v>0</v>
      </c>
      <c r="D42" s="17">
        <v>0</v>
      </c>
      <c r="E42" s="17">
        <f>VLOOKUP(A42,BaseDados,4,FALSE)</f>
        <v>0</v>
      </c>
      <c r="F42" s="17">
        <f>VLOOKUP(A42,BaseDados,7,FALSE)</f>
        <v>0</v>
      </c>
      <c r="G42" s="17">
        <f>VLOOKUP(A42,BaseDados,5,FALSE)</f>
        <v>0</v>
      </c>
      <c r="H42" s="17">
        <f>VLOOKUP(A42,BaseDados,6,FALSE)</f>
        <v>0</v>
      </c>
      <c r="I42" s="18">
        <f>SUM(B42:H42)</f>
        <v>403.48</v>
      </c>
      <c r="J42" s="17">
        <f>VLOOKUP(A42,BaseDados,8,FALSE)</f>
        <v>0</v>
      </c>
      <c r="K42" s="17">
        <f>VLOOKUP(A42,BaseDados,9,FALSE)</f>
        <v>0</v>
      </c>
      <c r="L42" s="17">
        <f>SUM(VLOOKUP(A42,BaseDados,10,FALSE),VLOOKUP(A42,BaseDados,12,FALSE),VLOOKUP(A42,BaseDados,13,FALSE),VLOOKUP(A42,BaseDados,14,FALSE),VLOOKUP(A42,BaseDados,15,FALSE),VLOOKUP(A42,BaseDados,16,FALSE),VLOOKUP(A42,BaseDados,17,FALSE),VLOOKUP(A42,BaseDados,19,FALSE),VLOOKUP(A42,BaseDados,21,FALSE),VLOOKUP(A42,BaseDados,23,FALSE),VLOOKUP(A42,BaseDados,11,FALSE),VLOOKUP(A42,BaseDados,20,FALSE))</f>
        <v>403.47999999999996</v>
      </c>
      <c r="M42" s="17">
        <f>SUM(VLOOKUP(A42,BaseDados,22,FALSE))</f>
        <v>0</v>
      </c>
      <c r="N42" s="17">
        <f>VLOOKUP(A42,BaseDados,18,FALSE)</f>
        <v>0</v>
      </c>
      <c r="O42" s="19">
        <v>0</v>
      </c>
      <c r="P42" s="18">
        <f>SUM(J42:O42)</f>
        <v>403.47999999999996</v>
      </c>
      <c r="Q42" s="18">
        <f>I42-P42</f>
        <v>0</v>
      </c>
      <c r="R42" s="20" t="s">
        <v>57</v>
      </c>
      <c r="S42" s="15"/>
      <c r="T42" s="21"/>
    </row>
    <row r="43" spans="1:21" s="21" customFormat="1" ht="15" customHeight="1" x14ac:dyDescent="0.2">
      <c r="A43" s="16" t="s">
        <v>58</v>
      </c>
      <c r="B43" s="17">
        <f>VLOOKUP(A43,BaseDados,2,FALSE)</f>
        <v>10392.65</v>
      </c>
      <c r="C43" s="17">
        <f>VLOOKUP(A43,BaseDados,3,FALSE)</f>
        <v>0</v>
      </c>
      <c r="D43" s="17">
        <v>0</v>
      </c>
      <c r="E43" s="17">
        <f>VLOOKUP(A43,BaseDados,4,FALSE)</f>
        <v>0</v>
      </c>
      <c r="F43" s="17">
        <f>VLOOKUP(A43,BaseDados,7,FALSE)</f>
        <v>0</v>
      </c>
      <c r="G43" s="17">
        <f>VLOOKUP(A43,BaseDados,5,FALSE)</f>
        <v>0</v>
      </c>
      <c r="H43" s="17">
        <f>VLOOKUP(A43,BaseDados,6,FALSE)</f>
        <v>0</v>
      </c>
      <c r="I43" s="18">
        <f>SUM(B43:H43)</f>
        <v>10392.65</v>
      </c>
      <c r="J43" s="17">
        <f>VLOOKUP(A43,BaseDados,8,FALSE)</f>
        <v>828.38</v>
      </c>
      <c r="K43" s="17">
        <f>VLOOKUP(A43,BaseDados,9,FALSE)</f>
        <v>1656.54</v>
      </c>
      <c r="L43" s="17">
        <f>SUM(VLOOKUP(A43,BaseDados,10,FALSE),VLOOKUP(A43,BaseDados,12,FALSE),VLOOKUP(A43,BaseDados,13,FALSE),VLOOKUP(A43,BaseDados,14,FALSE),VLOOKUP(A43,BaseDados,15,FALSE),VLOOKUP(A43,BaseDados,16,FALSE),VLOOKUP(A43,BaseDados,17,FALSE),VLOOKUP(A43,BaseDados,19,FALSE),VLOOKUP(A43,BaseDados,21,FALSE),VLOOKUP(A43,BaseDados,23,FALSE),VLOOKUP(A43,BaseDados,11,FALSE),VLOOKUP(A43,BaseDados,20,FALSE))</f>
        <v>185.62</v>
      </c>
      <c r="M43" s="17">
        <f>SUM(VLOOKUP(A43,BaseDados,22,FALSE))</f>
        <v>0</v>
      </c>
      <c r="N43" s="17">
        <f>VLOOKUP(A43,BaseDados,18,FALSE)</f>
        <v>0</v>
      </c>
      <c r="O43" s="19">
        <v>0</v>
      </c>
      <c r="P43" s="18">
        <f>SUM(J43:O43)</f>
        <v>2670.54</v>
      </c>
      <c r="Q43" s="18">
        <f>I43-P43</f>
        <v>7722.11</v>
      </c>
      <c r="R43" s="20"/>
      <c r="S43" s="15"/>
    </row>
    <row r="44" spans="1:21" s="21" customFormat="1" ht="15" customHeight="1" x14ac:dyDescent="0.2">
      <c r="A44" s="16" t="s">
        <v>59</v>
      </c>
      <c r="B44" s="17">
        <f>VLOOKUP(A44,BaseDados,2,FALSE)</f>
        <v>10392.65</v>
      </c>
      <c r="C44" s="17">
        <f>VLOOKUP(A44,BaseDados,3,FALSE)</f>
        <v>0</v>
      </c>
      <c r="D44" s="17">
        <v>0</v>
      </c>
      <c r="E44" s="17">
        <f>VLOOKUP(A44,BaseDados,4,FALSE)</f>
        <v>0</v>
      </c>
      <c r="F44" s="17">
        <f>VLOOKUP(A44,BaseDados,7,FALSE)</f>
        <v>0</v>
      </c>
      <c r="G44" s="17">
        <f>VLOOKUP(A44,BaseDados,5,FALSE)</f>
        <v>0</v>
      </c>
      <c r="H44" s="17">
        <f>VLOOKUP(A44,BaseDados,6,FALSE)</f>
        <v>0</v>
      </c>
      <c r="I44" s="18">
        <f>SUM(B44:H44)</f>
        <v>10392.65</v>
      </c>
      <c r="J44" s="17">
        <f>VLOOKUP(A44,BaseDados,8,FALSE)</f>
        <v>828.38</v>
      </c>
      <c r="K44" s="17">
        <f>VLOOKUP(A44,BaseDados,9,FALSE)</f>
        <v>1760.81</v>
      </c>
      <c r="L44" s="17">
        <f>SUM(VLOOKUP(A44,BaseDados,10,FALSE),VLOOKUP(A44,BaseDados,12,FALSE),VLOOKUP(A44,BaseDados,13,FALSE),VLOOKUP(A44,BaseDados,14,FALSE),VLOOKUP(A44,BaseDados,15,FALSE),VLOOKUP(A44,BaseDados,16,FALSE),VLOOKUP(A44,BaseDados,17,FALSE),VLOOKUP(A44,BaseDados,19,FALSE),VLOOKUP(A44,BaseDados,21,FALSE),VLOOKUP(A44,BaseDados,23,FALSE),VLOOKUP(A44,BaseDados,11,FALSE),VLOOKUP(A44,BaseDados,20,FALSE))</f>
        <v>13.219999999999999</v>
      </c>
      <c r="M44" s="17">
        <f>SUM(VLOOKUP(A44,BaseDados,22,FALSE))</f>
        <v>103.93</v>
      </c>
      <c r="N44" s="17">
        <f>VLOOKUP(A44,BaseDados,18,FALSE)</f>
        <v>0</v>
      </c>
      <c r="O44" s="19">
        <v>0</v>
      </c>
      <c r="P44" s="18">
        <f>SUM(J44:O44)</f>
        <v>2706.3399999999997</v>
      </c>
      <c r="Q44" s="18">
        <f>I44-P44</f>
        <v>7686.3099999999995</v>
      </c>
      <c r="R44" s="20"/>
      <c r="S44" s="15"/>
    </row>
    <row r="45" spans="1:21" s="21" customFormat="1" ht="15" customHeight="1" x14ac:dyDescent="0.2">
      <c r="A45" s="16" t="s">
        <v>60</v>
      </c>
      <c r="B45" s="17">
        <f>VLOOKUP(A45,BaseDados,2,FALSE)</f>
        <v>0</v>
      </c>
      <c r="C45" s="17">
        <f>VLOOKUP(A45,BaseDados,3,FALSE)</f>
        <v>0</v>
      </c>
      <c r="D45" s="17">
        <v>0</v>
      </c>
      <c r="E45" s="17">
        <f>VLOOKUP(A45,BaseDados,4,FALSE)</f>
        <v>13872.13</v>
      </c>
      <c r="F45" s="17">
        <f>VLOOKUP(A45,BaseDados,7,FALSE)</f>
        <v>474.71</v>
      </c>
      <c r="G45" s="17">
        <f>VLOOKUP(A45,BaseDados,5,FALSE)</f>
        <v>0</v>
      </c>
      <c r="H45" s="17">
        <f>VLOOKUP(A45,BaseDados,6,FALSE)</f>
        <v>0</v>
      </c>
      <c r="I45" s="18">
        <f>SUM(B45:H45)</f>
        <v>14346.839999999998</v>
      </c>
      <c r="J45" s="17">
        <f>VLOOKUP(A45,BaseDados,8,FALSE)</f>
        <v>828.38</v>
      </c>
      <c r="K45" s="17">
        <f>VLOOKUP(A45,BaseDados,9,FALSE)</f>
        <v>2613.4</v>
      </c>
      <c r="L45" s="17">
        <f>SUM(VLOOKUP(A45,BaseDados,10,FALSE),VLOOKUP(A45,BaseDados,12,FALSE),VLOOKUP(A45,BaseDados,13,FALSE),VLOOKUP(A45,BaseDados,14,FALSE),VLOOKUP(A45,BaseDados,15,FALSE),VLOOKUP(A45,BaseDados,16,FALSE),VLOOKUP(A45,BaseDados,17,FALSE),VLOOKUP(A45,BaseDados,19,FALSE),VLOOKUP(A45,BaseDados,21,FALSE),VLOOKUP(A45,BaseDados,23,FALSE),VLOOKUP(A45,BaseDados,11,FALSE),VLOOKUP(A45,BaseDados,20,FALSE))</f>
        <v>1132.5500000000002</v>
      </c>
      <c r="M45" s="17">
        <f>SUM(VLOOKUP(A45,BaseDados,22,FALSE))</f>
        <v>0</v>
      </c>
      <c r="N45" s="17">
        <f>VLOOKUP(A45,BaseDados,18,FALSE)</f>
        <v>0</v>
      </c>
      <c r="O45" s="19">
        <v>0</v>
      </c>
      <c r="P45" s="18">
        <f>SUM(J45:O45)</f>
        <v>4574.33</v>
      </c>
      <c r="Q45" s="18">
        <f>I45-P45</f>
        <v>9772.5099999999984</v>
      </c>
      <c r="R45" s="20" t="s">
        <v>61</v>
      </c>
      <c r="S45" s="15"/>
    </row>
    <row r="46" spans="1:21" s="21" customFormat="1" ht="15" customHeight="1" x14ac:dyDescent="0.2">
      <c r="A46" s="16" t="s">
        <v>62</v>
      </c>
      <c r="B46" s="17">
        <f>VLOOKUP(A46,BaseDados,2,FALSE)</f>
        <v>6077.34</v>
      </c>
      <c r="C46" s="17">
        <f>VLOOKUP(A46,BaseDados,3,FALSE)</f>
        <v>0</v>
      </c>
      <c r="D46" s="17">
        <v>0</v>
      </c>
      <c r="E46" s="17">
        <f>VLOOKUP(A46,BaseDados,4,FALSE)</f>
        <v>0</v>
      </c>
      <c r="F46" s="17">
        <f>VLOOKUP(A46,BaseDados,7,FALSE)</f>
        <v>949.42</v>
      </c>
      <c r="G46" s="17">
        <f>VLOOKUP(A46,BaseDados,5,FALSE)</f>
        <v>0</v>
      </c>
      <c r="H46" s="17">
        <f>VLOOKUP(A46,BaseDados,6,FALSE)</f>
        <v>0</v>
      </c>
      <c r="I46" s="18">
        <f>SUM(B46:H46)</f>
        <v>7026.76</v>
      </c>
      <c r="J46" s="17">
        <f>VLOOKUP(A46,BaseDados,8,FALSE)</f>
        <v>658.64</v>
      </c>
      <c r="K46" s="17">
        <f>VLOOKUP(A46,BaseDados,9,FALSE)</f>
        <v>460.8</v>
      </c>
      <c r="L46" s="17">
        <f>SUM(VLOOKUP(A46,BaseDados,10,FALSE),VLOOKUP(A46,BaseDados,12,FALSE),VLOOKUP(A46,BaseDados,13,FALSE),VLOOKUP(A46,BaseDados,14,FALSE),VLOOKUP(A46,BaseDados,15,FALSE),VLOOKUP(A46,BaseDados,16,FALSE),VLOOKUP(A46,BaseDados,17,FALSE),VLOOKUP(A46,BaseDados,19,FALSE),VLOOKUP(A46,BaseDados,21,FALSE),VLOOKUP(A46,BaseDados,23,FALSE),VLOOKUP(A46,BaseDados,11,FALSE),VLOOKUP(A46,BaseDados,20,FALSE))</f>
        <v>1072.83</v>
      </c>
      <c r="M46" s="17">
        <f>SUM(VLOOKUP(A46,BaseDados,22,FALSE))</f>
        <v>60.77</v>
      </c>
      <c r="N46" s="17">
        <f>VLOOKUP(A46,BaseDados,18,FALSE)</f>
        <v>0</v>
      </c>
      <c r="O46" s="19">
        <v>0</v>
      </c>
      <c r="P46" s="18">
        <f>SUM(J46:O46)</f>
        <v>2253.04</v>
      </c>
      <c r="Q46" s="18">
        <f>I46-P46</f>
        <v>4773.72</v>
      </c>
      <c r="R46" s="20"/>
      <c r="S46" s="15"/>
    </row>
    <row r="47" spans="1:21" s="21" customFormat="1" ht="15" customHeight="1" x14ac:dyDescent="0.2">
      <c r="A47" s="16" t="s">
        <v>63</v>
      </c>
      <c r="B47" s="17">
        <f>VLOOKUP(A47,BaseDados,2,FALSE)</f>
        <v>10468.24</v>
      </c>
      <c r="C47" s="17">
        <f>VLOOKUP(A47,BaseDados,3,FALSE)</f>
        <v>0</v>
      </c>
      <c r="D47" s="17">
        <v>0</v>
      </c>
      <c r="E47" s="17">
        <f>VLOOKUP(A47,BaseDados,4,FALSE)</f>
        <v>0</v>
      </c>
      <c r="F47" s="17">
        <f>VLOOKUP(A47,BaseDados,7,FALSE)</f>
        <v>474.71</v>
      </c>
      <c r="G47" s="17">
        <f>VLOOKUP(A47,BaseDados,5,FALSE)</f>
        <v>0</v>
      </c>
      <c r="H47" s="17">
        <f>VLOOKUP(A47,BaseDados,6,FALSE)</f>
        <v>1046.82</v>
      </c>
      <c r="I47" s="18">
        <f>SUM(B47:H47)</f>
        <v>11989.769999999999</v>
      </c>
      <c r="J47" s="17">
        <f>VLOOKUP(A47,BaseDados,8,FALSE)</f>
        <v>828.38</v>
      </c>
      <c r="K47" s="17">
        <f>VLOOKUP(A47,BaseDados,9,FALSE)</f>
        <v>2069.48</v>
      </c>
      <c r="L47" s="17">
        <f>SUM(VLOOKUP(A47,BaseDados,10,FALSE),VLOOKUP(A47,BaseDados,12,FALSE),VLOOKUP(A47,BaseDados,13,FALSE),VLOOKUP(A47,BaseDados,14,FALSE),VLOOKUP(A47,BaseDados,15,FALSE),VLOOKUP(A47,BaseDados,16,FALSE),VLOOKUP(A47,BaseDados,17,FALSE),VLOOKUP(A47,BaseDados,19,FALSE),VLOOKUP(A47,BaseDados,21,FALSE),VLOOKUP(A47,BaseDados,23,FALSE),VLOOKUP(A47,BaseDados,11,FALSE),VLOOKUP(A47,BaseDados,20,FALSE))</f>
        <v>264.05</v>
      </c>
      <c r="M47" s="17">
        <f>SUM(VLOOKUP(A47,BaseDados,22,FALSE))</f>
        <v>0</v>
      </c>
      <c r="N47" s="17">
        <f>VLOOKUP(A47,BaseDados,18,FALSE)</f>
        <v>0</v>
      </c>
      <c r="O47" s="19">
        <v>0</v>
      </c>
      <c r="P47" s="18">
        <f>SUM(J47:O47)</f>
        <v>3161.9100000000003</v>
      </c>
      <c r="Q47" s="18">
        <f>I47-P47</f>
        <v>8827.8599999999988</v>
      </c>
      <c r="R47" s="20"/>
      <c r="S47" s="15"/>
    </row>
    <row r="48" spans="1:21" s="21" customFormat="1" ht="15" customHeight="1" x14ac:dyDescent="0.2">
      <c r="A48" s="16" t="s">
        <v>64</v>
      </c>
      <c r="B48" s="17">
        <f>VLOOKUP(A48,BaseDados,2,FALSE)</f>
        <v>3113.49</v>
      </c>
      <c r="C48" s="17">
        <f>VLOOKUP(A48,BaseDados,3,FALSE)</f>
        <v>0</v>
      </c>
      <c r="D48" s="17">
        <v>0</v>
      </c>
      <c r="E48" s="17">
        <f>VLOOKUP(A48,BaseDados,4,FALSE)</f>
        <v>0</v>
      </c>
      <c r="F48" s="17">
        <f>VLOOKUP(A48,BaseDados,7,FALSE)</f>
        <v>0</v>
      </c>
      <c r="G48" s="17">
        <f>VLOOKUP(A48,BaseDados,5,FALSE)</f>
        <v>0</v>
      </c>
      <c r="H48" s="17">
        <f>VLOOKUP(A48,BaseDados,6,FALSE)</f>
        <v>0</v>
      </c>
      <c r="I48" s="18">
        <f>SUM(B48:H48)</f>
        <v>3113.49</v>
      </c>
      <c r="J48" s="17">
        <f>VLOOKUP(A48,BaseDados,8,FALSE)</f>
        <v>282.61</v>
      </c>
      <c r="K48" s="17">
        <f>VLOOKUP(A48,BaseDados,9,FALSE)</f>
        <v>69.83</v>
      </c>
      <c r="L48" s="17">
        <f>SUM(VLOOKUP(A48,BaseDados,10,FALSE),VLOOKUP(A48,BaseDados,12,FALSE),VLOOKUP(A48,BaseDados,13,FALSE),VLOOKUP(A48,BaseDados,14,FALSE),VLOOKUP(A48,BaseDados,15,FALSE),VLOOKUP(A48,BaseDados,16,FALSE),VLOOKUP(A48,BaseDados,17,FALSE),VLOOKUP(A48,BaseDados,19,FALSE),VLOOKUP(A48,BaseDados,21,FALSE),VLOOKUP(A48,BaseDados,23,FALSE),VLOOKUP(A48,BaseDados,11,FALSE),VLOOKUP(A48,BaseDados,20,FALSE))</f>
        <v>199.73</v>
      </c>
      <c r="M48" s="17">
        <f>SUM(VLOOKUP(A48,BaseDados,22,FALSE))</f>
        <v>0</v>
      </c>
      <c r="N48" s="17">
        <f>VLOOKUP(A48,BaseDados,18,FALSE)</f>
        <v>0</v>
      </c>
      <c r="O48" s="19">
        <v>0</v>
      </c>
      <c r="P48" s="18">
        <f>SUM(J48:O48)</f>
        <v>552.16999999999996</v>
      </c>
      <c r="Q48" s="18">
        <f>I48-P48</f>
        <v>2561.3199999999997</v>
      </c>
      <c r="R48" s="20"/>
      <c r="S48" s="15"/>
    </row>
    <row r="49" spans="1:19" s="21" customFormat="1" ht="15" customHeight="1" x14ac:dyDescent="0.2">
      <c r="A49" s="16" t="s">
        <v>65</v>
      </c>
      <c r="B49" s="17">
        <f>VLOOKUP(A49,BaseDados,2,FALSE)</f>
        <v>6583.08</v>
      </c>
      <c r="C49" s="17">
        <f>VLOOKUP(A49,BaseDados,3,FALSE)</f>
        <v>0</v>
      </c>
      <c r="D49" s="17">
        <v>0</v>
      </c>
      <c r="E49" s="17">
        <f>VLOOKUP(A49,BaseDados,4,FALSE)</f>
        <v>0</v>
      </c>
      <c r="F49" s="17">
        <f>VLOOKUP(A49,BaseDados,7,FALSE)</f>
        <v>0</v>
      </c>
      <c r="G49" s="17">
        <f>VLOOKUP(A49,BaseDados,5,FALSE)</f>
        <v>0</v>
      </c>
      <c r="H49" s="17">
        <f>VLOOKUP(A49,BaseDados,6,FALSE)</f>
        <v>0</v>
      </c>
      <c r="I49" s="18">
        <f>SUM(B49:H49)</f>
        <v>6583.08</v>
      </c>
      <c r="J49" s="17">
        <f>VLOOKUP(A49,BaseDados,8,FALSE)</f>
        <v>0</v>
      </c>
      <c r="K49" s="17">
        <f>VLOOKUP(A49,BaseDados,9,FALSE)</f>
        <v>0</v>
      </c>
      <c r="L49" s="17">
        <f>SUM(VLOOKUP(A49,BaseDados,10,FALSE),VLOOKUP(A49,BaseDados,12,FALSE),VLOOKUP(A49,BaseDados,13,FALSE),VLOOKUP(A49,BaseDados,14,FALSE),VLOOKUP(A49,BaseDados,15,FALSE),VLOOKUP(A49,BaseDados,16,FALSE),VLOOKUP(A49,BaseDados,17,FALSE),VLOOKUP(A49,BaseDados,19,FALSE),VLOOKUP(A49,BaseDados,21,FALSE),VLOOKUP(A49,BaseDados,23,FALSE),VLOOKUP(A49,BaseDados,11,FALSE),VLOOKUP(A49,BaseDados,20,FALSE))</f>
        <v>6583.08</v>
      </c>
      <c r="M49" s="17">
        <f>SUM(VLOOKUP(A49,BaseDados,22,FALSE))</f>
        <v>0</v>
      </c>
      <c r="N49" s="17">
        <f>VLOOKUP(A49,BaseDados,18,FALSE)</f>
        <v>0</v>
      </c>
      <c r="O49" s="19">
        <v>0</v>
      </c>
      <c r="P49" s="18">
        <f>SUM(J49:O49)</f>
        <v>6583.08</v>
      </c>
      <c r="Q49" s="18">
        <f>I49-P49</f>
        <v>0</v>
      </c>
      <c r="R49" s="20" t="s">
        <v>66</v>
      </c>
      <c r="S49" s="15"/>
    </row>
    <row r="50" spans="1:19" s="21" customFormat="1" ht="15" customHeight="1" x14ac:dyDescent="0.2">
      <c r="A50" s="16" t="s">
        <v>67</v>
      </c>
      <c r="B50" s="17">
        <f>VLOOKUP(A50,BaseDados,2,FALSE)</f>
        <v>10468.24</v>
      </c>
      <c r="C50" s="17">
        <f>VLOOKUP(A50,BaseDados,3,FALSE)</f>
        <v>0</v>
      </c>
      <c r="D50" s="17">
        <v>0</v>
      </c>
      <c r="E50" s="17">
        <f>VLOOKUP(A50,BaseDados,4,FALSE)</f>
        <v>0</v>
      </c>
      <c r="F50" s="17">
        <f>VLOOKUP(A50,BaseDados,7,FALSE)</f>
        <v>0</v>
      </c>
      <c r="G50" s="17">
        <f>VLOOKUP(A50,BaseDados,5,FALSE)</f>
        <v>0</v>
      </c>
      <c r="H50" s="17">
        <f>VLOOKUP(A50,BaseDados,6,FALSE)</f>
        <v>2093.64</v>
      </c>
      <c r="I50" s="18">
        <f>SUM(B50:H50)</f>
        <v>12561.88</v>
      </c>
      <c r="J50" s="17">
        <f>VLOOKUP(A50,BaseDados,8,FALSE)</f>
        <v>828.38</v>
      </c>
      <c r="K50" s="17">
        <f>VLOOKUP(A50,BaseDados,9,FALSE)</f>
        <v>2357.35</v>
      </c>
      <c r="L50" s="17">
        <f>SUM(VLOOKUP(A50,BaseDados,10,FALSE),VLOOKUP(A50,BaseDados,12,FALSE),VLOOKUP(A50,BaseDados,13,FALSE),VLOOKUP(A50,BaseDados,14,FALSE),VLOOKUP(A50,BaseDados,15,FALSE),VLOOKUP(A50,BaseDados,16,FALSE),VLOOKUP(A50,BaseDados,17,FALSE),VLOOKUP(A50,BaseDados,19,FALSE),VLOOKUP(A50,BaseDados,21,FALSE),VLOOKUP(A50,BaseDados,23,FALSE),VLOOKUP(A50,BaseDados,11,FALSE),VLOOKUP(A50,BaseDados,20,FALSE))</f>
        <v>12.809999999999999</v>
      </c>
      <c r="M50" s="17">
        <f>SUM(VLOOKUP(A50,BaseDados,22,FALSE))</f>
        <v>0</v>
      </c>
      <c r="N50" s="17">
        <f>VLOOKUP(A50,BaseDados,18,FALSE)</f>
        <v>0</v>
      </c>
      <c r="O50" s="19">
        <v>0</v>
      </c>
      <c r="P50" s="18">
        <f>SUM(J50:O50)</f>
        <v>3198.54</v>
      </c>
      <c r="Q50" s="18">
        <f>I50-P50</f>
        <v>9363.34</v>
      </c>
      <c r="R50" s="22"/>
      <c r="S50" s="15"/>
    </row>
    <row r="51" spans="1:19" s="21" customFormat="1" ht="15" customHeight="1" x14ac:dyDescent="0.2">
      <c r="A51" s="16" t="s">
        <v>68</v>
      </c>
      <c r="B51" s="17">
        <f>VLOOKUP(A51,BaseDados,2,FALSE)</f>
        <v>1090.3699999999999</v>
      </c>
      <c r="C51" s="17">
        <f>VLOOKUP(A51,BaseDados,3,FALSE)</f>
        <v>3419.94</v>
      </c>
      <c r="D51" s="17">
        <v>0</v>
      </c>
      <c r="E51" s="17">
        <f>VLOOKUP(A51,BaseDados,4,FALSE)</f>
        <v>0</v>
      </c>
      <c r="F51" s="17">
        <f>VLOOKUP(A51,BaseDados,7,FALSE)</f>
        <v>0</v>
      </c>
      <c r="G51" s="17">
        <f>VLOOKUP(A51,BaseDados,5,FALSE)</f>
        <v>0</v>
      </c>
      <c r="H51" s="17">
        <f>VLOOKUP(A51,BaseDados,6,FALSE)</f>
        <v>0</v>
      </c>
      <c r="I51" s="18">
        <f>SUM(B51:H51)</f>
        <v>4510.3099999999995</v>
      </c>
      <c r="J51" s="17">
        <f>VLOOKUP(A51,BaseDados,8,FALSE)</f>
        <v>424.09</v>
      </c>
      <c r="K51" s="17">
        <f>VLOOKUP(A51,BaseDados,9,FALSE)</f>
        <v>54.37</v>
      </c>
      <c r="L51" s="17">
        <f>SUM(VLOOKUP(A51,BaseDados,10,FALSE),VLOOKUP(A51,BaseDados,12,FALSE),VLOOKUP(A51,BaseDados,13,FALSE),VLOOKUP(A51,BaseDados,14,FALSE),VLOOKUP(A51,BaseDados,15,FALSE),VLOOKUP(A51,BaseDados,16,FALSE),VLOOKUP(A51,BaseDados,17,FALSE),VLOOKUP(A51,BaseDados,19,FALSE),VLOOKUP(A51,BaseDados,21,FALSE),VLOOKUP(A51,BaseDados,23,FALSE),VLOOKUP(A51,BaseDados,11,FALSE),VLOOKUP(A51,BaseDados,20,FALSE))</f>
        <v>72.03</v>
      </c>
      <c r="M51" s="17">
        <f>SUM(VLOOKUP(A51,BaseDados,22,FALSE))</f>
        <v>32.71</v>
      </c>
      <c r="N51" s="17">
        <f>VLOOKUP(A51,BaseDados,18,FALSE)</f>
        <v>3075.1</v>
      </c>
      <c r="O51" s="19">
        <v>0</v>
      </c>
      <c r="P51" s="18">
        <f>SUM(J51:O51)</f>
        <v>3658.3</v>
      </c>
      <c r="Q51" s="18">
        <f>I51-P51</f>
        <v>852.00999999999931</v>
      </c>
      <c r="R51" s="20"/>
      <c r="S51" s="15"/>
    </row>
    <row r="52" spans="1:19" s="21" customFormat="1" ht="15" customHeight="1" x14ac:dyDescent="0.2">
      <c r="A52" s="16" t="s">
        <v>69</v>
      </c>
      <c r="B52" s="17">
        <f>VLOOKUP(A52,BaseDados,2,FALSE)</f>
        <v>9961.2999999999993</v>
      </c>
      <c r="C52" s="17">
        <f>VLOOKUP(A52,BaseDados,3,FALSE)</f>
        <v>0</v>
      </c>
      <c r="D52" s="17">
        <v>0</v>
      </c>
      <c r="E52" s="17">
        <f>VLOOKUP(A52,BaseDados,4,FALSE)</f>
        <v>0</v>
      </c>
      <c r="F52" s="17">
        <f>VLOOKUP(A52,BaseDados,7,FALSE)</f>
        <v>0</v>
      </c>
      <c r="G52" s="17">
        <f>VLOOKUP(A52,BaseDados,5,FALSE)</f>
        <v>0</v>
      </c>
      <c r="H52" s="17">
        <f>VLOOKUP(A52,BaseDados,6,FALSE)</f>
        <v>0</v>
      </c>
      <c r="I52" s="18">
        <f>SUM(B52:H52)</f>
        <v>9961.2999999999993</v>
      </c>
      <c r="J52" s="17">
        <f>VLOOKUP(A52,BaseDados,8,FALSE)</f>
        <v>828.38</v>
      </c>
      <c r="K52" s="17">
        <f>VLOOKUP(A52,BaseDados,9,FALSE)</f>
        <v>1642.19</v>
      </c>
      <c r="L52" s="17">
        <f>SUM(VLOOKUP(A52,BaseDados,10,FALSE),VLOOKUP(A52,BaseDados,12,FALSE),VLOOKUP(A52,BaseDados,13,FALSE),VLOOKUP(A52,BaseDados,14,FALSE),VLOOKUP(A52,BaseDados,15,FALSE),VLOOKUP(A52,BaseDados,16,FALSE),VLOOKUP(A52,BaseDados,17,FALSE),VLOOKUP(A52,BaseDados,19,FALSE),VLOOKUP(A52,BaseDados,21,FALSE),VLOOKUP(A52,BaseDados,23,FALSE),VLOOKUP(A52,BaseDados,11,FALSE),VLOOKUP(A52,BaseDados,20,FALSE))</f>
        <v>13.23</v>
      </c>
      <c r="M52" s="17">
        <f>SUM(VLOOKUP(A52,BaseDados,22,FALSE))</f>
        <v>99.61</v>
      </c>
      <c r="N52" s="17">
        <f>VLOOKUP(A52,BaseDados,18,FALSE)</f>
        <v>0</v>
      </c>
      <c r="O52" s="19">
        <v>0</v>
      </c>
      <c r="P52" s="18">
        <f>SUM(J52:O52)</f>
        <v>2583.4100000000003</v>
      </c>
      <c r="Q52" s="18">
        <f>I52-P52</f>
        <v>7377.8899999999994</v>
      </c>
      <c r="R52" s="20"/>
      <c r="S52" s="15"/>
    </row>
    <row r="53" spans="1:19" s="21" customFormat="1" ht="15" customHeight="1" x14ac:dyDescent="0.2">
      <c r="A53" s="16" t="s">
        <v>70</v>
      </c>
      <c r="B53" s="17">
        <f>VLOOKUP(A53,BaseDados,2,FALSE)</f>
        <v>3271.11</v>
      </c>
      <c r="C53" s="17">
        <f>VLOOKUP(A53,BaseDados,3,FALSE)</f>
        <v>0</v>
      </c>
      <c r="D53" s="17">
        <v>0</v>
      </c>
      <c r="E53" s="17">
        <f>VLOOKUP(A53,BaseDados,4,FALSE)</f>
        <v>0</v>
      </c>
      <c r="F53" s="17">
        <f>VLOOKUP(A53,BaseDados,7,FALSE)</f>
        <v>0</v>
      </c>
      <c r="G53" s="17">
        <f>VLOOKUP(A53,BaseDados,5,FALSE)</f>
        <v>0</v>
      </c>
      <c r="H53" s="17">
        <f>VLOOKUP(A53,BaseDados,6,FALSE)</f>
        <v>0</v>
      </c>
      <c r="I53" s="18">
        <f>SUM(B53:H53)</f>
        <v>3271.11</v>
      </c>
      <c r="J53" s="17">
        <f>VLOOKUP(A53,BaseDados,8,FALSE)</f>
        <v>301.52999999999997</v>
      </c>
      <c r="K53" s="17">
        <f>VLOOKUP(A53,BaseDados,9,FALSE)</f>
        <v>13.4</v>
      </c>
      <c r="L53" s="17">
        <f>SUM(VLOOKUP(A53,BaseDados,10,FALSE),VLOOKUP(A53,BaseDados,12,FALSE),VLOOKUP(A53,BaseDados,13,FALSE),VLOOKUP(A53,BaseDados,14,FALSE),VLOOKUP(A53,BaseDados,15,FALSE),VLOOKUP(A53,BaseDados,16,FALSE),VLOOKUP(A53,BaseDados,17,FALSE),VLOOKUP(A53,BaseDados,19,FALSE),VLOOKUP(A53,BaseDados,21,FALSE),VLOOKUP(A53,BaseDados,23,FALSE),VLOOKUP(A53,BaseDados,11,FALSE),VLOOKUP(A53,BaseDados,20,FALSE))</f>
        <v>1842.46</v>
      </c>
      <c r="M53" s="17">
        <f>SUM(VLOOKUP(A53,BaseDados,22,FALSE))</f>
        <v>0</v>
      </c>
      <c r="N53" s="17">
        <f>VLOOKUP(A53,BaseDados,18,FALSE)</f>
        <v>0</v>
      </c>
      <c r="O53" s="19">
        <v>0</v>
      </c>
      <c r="P53" s="18">
        <f>SUM(J53:O53)</f>
        <v>2157.39</v>
      </c>
      <c r="Q53" s="18">
        <f>I53-P53</f>
        <v>1113.7200000000003</v>
      </c>
      <c r="R53" s="22"/>
      <c r="S53" s="15"/>
    </row>
    <row r="54" spans="1:19" s="21" customFormat="1" ht="15" customHeight="1" x14ac:dyDescent="0.2">
      <c r="A54" s="16" t="s">
        <v>71</v>
      </c>
      <c r="B54" s="17">
        <f>VLOOKUP(A54,BaseDados,2,FALSE)</f>
        <v>7372.89</v>
      </c>
      <c r="C54" s="17">
        <f>VLOOKUP(A54,BaseDados,3,FALSE)</f>
        <v>748.88</v>
      </c>
      <c r="D54" s="17">
        <v>0</v>
      </c>
      <c r="E54" s="17">
        <f>VLOOKUP(A54,BaseDados,4,FALSE)</f>
        <v>0</v>
      </c>
      <c r="F54" s="17">
        <f>VLOOKUP(A54,BaseDados,7,FALSE)</f>
        <v>0</v>
      </c>
      <c r="G54" s="17">
        <f>VLOOKUP(A54,BaseDados,5,FALSE)</f>
        <v>0</v>
      </c>
      <c r="H54" s="17">
        <f>VLOOKUP(A54,BaseDados,6,FALSE)</f>
        <v>9026.5</v>
      </c>
      <c r="I54" s="18">
        <f>SUM(B54:H54)</f>
        <v>17148.27</v>
      </c>
      <c r="J54" s="17">
        <f>VLOOKUP(A54,BaseDados,8,FALSE)</f>
        <v>828.38</v>
      </c>
      <c r="K54" s="17">
        <f>VLOOKUP(A54,BaseDados,9,FALSE)</f>
        <v>3578.64</v>
      </c>
      <c r="L54" s="17">
        <f>SUM(VLOOKUP(A54,BaseDados,10,FALSE),VLOOKUP(A54,BaseDados,12,FALSE),VLOOKUP(A54,BaseDados,13,FALSE),VLOOKUP(A54,BaseDados,14,FALSE),VLOOKUP(A54,BaseDados,15,FALSE),VLOOKUP(A54,BaseDados,16,FALSE),VLOOKUP(A54,BaseDados,17,FALSE),VLOOKUP(A54,BaseDados,19,FALSE),VLOOKUP(A54,BaseDados,21,FALSE),VLOOKUP(A54,BaseDados,23,FALSE),VLOOKUP(A54,BaseDados,11,FALSE),VLOOKUP(A54,BaseDados,20,FALSE))</f>
        <v>163.32</v>
      </c>
      <c r="M54" s="17">
        <f>SUM(VLOOKUP(A54,BaseDados,22,FALSE))</f>
        <v>0</v>
      </c>
      <c r="N54" s="17">
        <f>VLOOKUP(A54,BaseDados,18,FALSE)</f>
        <v>542.19000000000005</v>
      </c>
      <c r="O54" s="19">
        <v>0</v>
      </c>
      <c r="P54" s="18">
        <f>SUM(J54:O54)</f>
        <v>5112.5299999999988</v>
      </c>
      <c r="Q54" s="18">
        <f>I54-P54</f>
        <v>12035.740000000002</v>
      </c>
      <c r="R54" s="20"/>
      <c r="S54" s="15"/>
    </row>
    <row r="55" spans="1:19" s="21" customFormat="1" ht="15" customHeight="1" x14ac:dyDescent="0.2">
      <c r="A55" s="16" t="s">
        <v>72</v>
      </c>
      <c r="B55" s="17">
        <f>VLOOKUP(A55,BaseDados,2,FALSE)</f>
        <v>6077.34</v>
      </c>
      <c r="C55" s="17">
        <f>VLOOKUP(A55,BaseDados,3,FALSE)</f>
        <v>0</v>
      </c>
      <c r="D55" s="17">
        <v>0</v>
      </c>
      <c r="E55" s="17">
        <f>VLOOKUP(A55,BaseDados,4,FALSE)</f>
        <v>0</v>
      </c>
      <c r="F55" s="17">
        <f>VLOOKUP(A55,BaseDados,7,FALSE)</f>
        <v>0</v>
      </c>
      <c r="G55" s="17">
        <f>VLOOKUP(A55,BaseDados,5,FALSE)</f>
        <v>0</v>
      </c>
      <c r="H55" s="17">
        <f>VLOOKUP(A55,BaseDados,6,FALSE)</f>
        <v>300</v>
      </c>
      <c r="I55" s="18">
        <f>SUM(B55:H55)</f>
        <v>6377.34</v>
      </c>
      <c r="J55" s="17">
        <f>VLOOKUP(A55,BaseDados,8,FALSE)</f>
        <v>700.64</v>
      </c>
      <c r="K55" s="17">
        <f>VLOOKUP(A55,BaseDados,9,FALSE)</f>
        <v>636.02</v>
      </c>
      <c r="L55" s="17">
        <f>SUM(VLOOKUP(A55,BaseDados,10,FALSE),VLOOKUP(A55,BaseDados,12,FALSE),VLOOKUP(A55,BaseDados,13,FALSE),VLOOKUP(A55,BaseDados,14,FALSE),VLOOKUP(A55,BaseDados,15,FALSE),VLOOKUP(A55,BaseDados,16,FALSE),VLOOKUP(A55,BaseDados,17,FALSE),VLOOKUP(A55,BaseDados,19,FALSE),VLOOKUP(A55,BaseDados,21,FALSE),VLOOKUP(A55,BaseDados,23,FALSE),VLOOKUP(A55,BaseDados,11,FALSE),VLOOKUP(A55,BaseDados,20,FALSE))</f>
        <v>215.81000000000003</v>
      </c>
      <c r="M55" s="17">
        <f>SUM(VLOOKUP(A55,BaseDados,22,FALSE))</f>
        <v>60.77</v>
      </c>
      <c r="N55" s="17">
        <f>VLOOKUP(A55,BaseDados,18,FALSE)</f>
        <v>0</v>
      </c>
      <c r="O55" s="19">
        <v>0</v>
      </c>
      <c r="P55" s="18">
        <f>SUM(J55:O55)</f>
        <v>1613.2399999999998</v>
      </c>
      <c r="Q55" s="18">
        <f>I55-P55</f>
        <v>4764.1000000000004</v>
      </c>
      <c r="R55" s="22"/>
      <c r="S55" s="15"/>
    </row>
    <row r="56" spans="1:19" s="21" customFormat="1" ht="15" customHeight="1" x14ac:dyDescent="0.2">
      <c r="A56" s="16" t="s">
        <v>73</v>
      </c>
      <c r="B56" s="17">
        <f>VLOOKUP(A56,BaseDados,2,FALSE)</f>
        <v>3271.11</v>
      </c>
      <c r="C56" s="17">
        <f>VLOOKUP(A56,BaseDados,3,FALSE)</f>
        <v>0</v>
      </c>
      <c r="D56" s="17">
        <v>0</v>
      </c>
      <c r="E56" s="17">
        <f>VLOOKUP(A56,BaseDados,4,FALSE)</f>
        <v>0</v>
      </c>
      <c r="F56" s="17">
        <f>VLOOKUP(A56,BaseDados,7,FALSE)</f>
        <v>0</v>
      </c>
      <c r="G56" s="17">
        <f>VLOOKUP(A56,BaseDados,5,FALSE)</f>
        <v>0</v>
      </c>
      <c r="H56" s="17">
        <f>VLOOKUP(A56,BaseDados,6,FALSE)</f>
        <v>0</v>
      </c>
      <c r="I56" s="18">
        <f>SUM(B56:H56)</f>
        <v>3271.11</v>
      </c>
      <c r="J56" s="17">
        <f>VLOOKUP(A56,BaseDados,8,FALSE)</f>
        <v>301.52999999999997</v>
      </c>
      <c r="K56" s="17">
        <f>VLOOKUP(A56,BaseDados,9,FALSE)</f>
        <v>90.64</v>
      </c>
      <c r="L56" s="17">
        <f>SUM(VLOOKUP(A56,BaseDados,10,FALSE),VLOOKUP(A56,BaseDados,12,FALSE),VLOOKUP(A56,BaseDados,13,FALSE),VLOOKUP(A56,BaseDados,14,FALSE),VLOOKUP(A56,BaseDados,15,FALSE),VLOOKUP(A56,BaseDados,16,FALSE),VLOOKUP(A56,BaseDados,17,FALSE),VLOOKUP(A56,BaseDados,19,FALSE),VLOOKUP(A56,BaseDados,21,FALSE),VLOOKUP(A56,BaseDados,23,FALSE),VLOOKUP(A56,BaseDados,11,FALSE),VLOOKUP(A56,BaseDados,20,FALSE))</f>
        <v>12.81</v>
      </c>
      <c r="M56" s="17">
        <f>SUM(VLOOKUP(A56,BaseDados,22,FALSE))</f>
        <v>0</v>
      </c>
      <c r="N56" s="17">
        <f>VLOOKUP(A56,BaseDados,18,FALSE)</f>
        <v>0</v>
      </c>
      <c r="O56" s="19">
        <v>0</v>
      </c>
      <c r="P56" s="18">
        <f>SUM(J56:O56)</f>
        <v>404.97999999999996</v>
      </c>
      <c r="Q56" s="18">
        <f>I56-P56</f>
        <v>2866.13</v>
      </c>
      <c r="R56" s="20"/>
      <c r="S56" s="15"/>
    </row>
    <row r="57" spans="1:19" s="21" customFormat="1" ht="15" customHeight="1" x14ac:dyDescent="0.2">
      <c r="A57" s="16" t="s">
        <v>74</v>
      </c>
      <c r="B57" s="17">
        <f>VLOOKUP(A57,BaseDados,2,FALSE)</f>
        <v>3113.49</v>
      </c>
      <c r="C57" s="17">
        <f>VLOOKUP(A57,BaseDados,3,FALSE)</f>
        <v>0</v>
      </c>
      <c r="D57" s="17">
        <v>0</v>
      </c>
      <c r="E57" s="17">
        <f>VLOOKUP(A57,BaseDados,4,FALSE)</f>
        <v>0</v>
      </c>
      <c r="F57" s="17">
        <f>VLOOKUP(A57,BaseDados,7,FALSE)</f>
        <v>0</v>
      </c>
      <c r="G57" s="17">
        <f>VLOOKUP(A57,BaseDados,5,FALSE)</f>
        <v>0</v>
      </c>
      <c r="H57" s="17">
        <f>VLOOKUP(A57,BaseDados,6,FALSE)</f>
        <v>300</v>
      </c>
      <c r="I57" s="18">
        <f>SUM(B57:H57)</f>
        <v>3413.49</v>
      </c>
      <c r="J57" s="17">
        <f>VLOOKUP(A57,BaseDados,8,FALSE)</f>
        <v>318.61</v>
      </c>
      <c r="K57" s="17">
        <f>VLOOKUP(A57,BaseDados,9,FALSE)</f>
        <v>109.43</v>
      </c>
      <c r="L57" s="17">
        <f>SUM(VLOOKUP(A57,BaseDados,10,FALSE),VLOOKUP(A57,BaseDados,12,FALSE),VLOOKUP(A57,BaseDados,13,FALSE),VLOOKUP(A57,BaseDados,14,FALSE),VLOOKUP(A57,BaseDados,15,FALSE),VLOOKUP(A57,BaseDados,16,FALSE),VLOOKUP(A57,BaseDados,17,FALSE),VLOOKUP(A57,BaseDados,19,FALSE),VLOOKUP(A57,BaseDados,21,FALSE),VLOOKUP(A57,BaseDados,23,FALSE),VLOOKUP(A57,BaseDados,11,FALSE),VLOOKUP(A57,BaseDados,20,FALSE))</f>
        <v>12.81</v>
      </c>
      <c r="M57" s="17">
        <f>SUM(VLOOKUP(A57,BaseDados,22,FALSE))</f>
        <v>0</v>
      </c>
      <c r="N57" s="17">
        <f>VLOOKUP(A57,BaseDados,18,FALSE)</f>
        <v>0</v>
      </c>
      <c r="O57" s="19">
        <v>0</v>
      </c>
      <c r="P57" s="18">
        <f>SUM(J57:O57)</f>
        <v>440.85</v>
      </c>
      <c r="Q57" s="18">
        <f>I57-P57</f>
        <v>2972.64</v>
      </c>
      <c r="R57" s="20"/>
      <c r="S57" s="15"/>
    </row>
    <row r="58" spans="1:19" s="21" customFormat="1" ht="15" customHeight="1" x14ac:dyDescent="0.2">
      <c r="A58" s="16" t="s">
        <v>75</v>
      </c>
      <c r="B58" s="17">
        <f>VLOOKUP(A58,BaseDados,2,FALSE)</f>
        <v>7259.62</v>
      </c>
      <c r="C58" s="17">
        <f>VLOOKUP(A58,BaseDados,3,FALSE)</f>
        <v>0</v>
      </c>
      <c r="D58" s="17">
        <v>0</v>
      </c>
      <c r="E58" s="17">
        <f>VLOOKUP(A58,BaseDados,4,FALSE)</f>
        <v>0</v>
      </c>
      <c r="F58" s="17">
        <f>VLOOKUP(A58,BaseDados,7,FALSE)</f>
        <v>0</v>
      </c>
      <c r="G58" s="17">
        <f>VLOOKUP(A58,BaseDados,5,FALSE)</f>
        <v>0</v>
      </c>
      <c r="H58" s="17">
        <f>VLOOKUP(A58,BaseDados,6,FALSE)</f>
        <v>0</v>
      </c>
      <c r="I58" s="18">
        <f>SUM(B58:H58)</f>
        <v>7259.62</v>
      </c>
      <c r="J58" s="17">
        <f>VLOOKUP(A58,BaseDados,8,FALSE)</f>
        <v>828.38</v>
      </c>
      <c r="K58" s="17">
        <f>VLOOKUP(A58,BaseDados,9,FALSE)</f>
        <v>899.23</v>
      </c>
      <c r="L58" s="17">
        <f>SUM(VLOOKUP(A58,BaseDados,10,FALSE),VLOOKUP(A58,BaseDados,12,FALSE),VLOOKUP(A58,BaseDados,13,FALSE),VLOOKUP(A58,BaseDados,14,FALSE),VLOOKUP(A58,BaseDados,15,FALSE),VLOOKUP(A58,BaseDados,16,FALSE),VLOOKUP(A58,BaseDados,17,FALSE),VLOOKUP(A58,BaseDados,19,FALSE),VLOOKUP(A58,BaseDados,21,FALSE),VLOOKUP(A58,BaseDados,23,FALSE),VLOOKUP(A58,BaseDados,11,FALSE),VLOOKUP(A58,BaseDados,20,FALSE))</f>
        <v>82.05</v>
      </c>
      <c r="M58" s="17">
        <f>SUM(VLOOKUP(A58,BaseDados,22,FALSE))</f>
        <v>0</v>
      </c>
      <c r="N58" s="17">
        <f>VLOOKUP(A58,BaseDados,18,FALSE)</f>
        <v>0</v>
      </c>
      <c r="O58" s="19">
        <v>0</v>
      </c>
      <c r="P58" s="18">
        <f>SUM(J58:O58)</f>
        <v>1809.66</v>
      </c>
      <c r="Q58" s="18">
        <f>I58-P58</f>
        <v>5449.96</v>
      </c>
      <c r="R58" s="20"/>
      <c r="S58" s="15"/>
    </row>
    <row r="59" spans="1:19" s="21" customFormat="1" ht="15" customHeight="1" x14ac:dyDescent="0.2">
      <c r="A59" s="23" t="s">
        <v>76</v>
      </c>
      <c r="B59" s="17">
        <f>VLOOKUP(A59,BaseDados,2,FALSE)</f>
        <v>3113.49</v>
      </c>
      <c r="C59" s="17">
        <f>VLOOKUP(A59,BaseDados,3,FALSE)</f>
        <v>0</v>
      </c>
      <c r="D59" s="17">
        <v>0</v>
      </c>
      <c r="E59" s="17">
        <f>VLOOKUP(A59,BaseDados,4,FALSE)</f>
        <v>0</v>
      </c>
      <c r="F59" s="17">
        <f>VLOOKUP(A59,BaseDados,7,FALSE)</f>
        <v>0</v>
      </c>
      <c r="G59" s="17">
        <f>VLOOKUP(A59,BaseDados,5,FALSE)</f>
        <v>0</v>
      </c>
      <c r="H59" s="17">
        <f>VLOOKUP(A59,BaseDados,6,FALSE)</f>
        <v>280</v>
      </c>
      <c r="I59" s="18">
        <f>SUM(B59:H59)</f>
        <v>3393.49</v>
      </c>
      <c r="J59" s="17">
        <f>VLOOKUP(A59,BaseDados,8,FALSE)</f>
        <v>316.20999999999998</v>
      </c>
      <c r="K59" s="17">
        <f>VLOOKUP(A59,BaseDados,9,FALSE)</f>
        <v>106.79</v>
      </c>
      <c r="L59" s="17">
        <f>SUM(VLOOKUP(A59,BaseDados,10,FALSE),VLOOKUP(A59,BaseDados,12,FALSE),VLOOKUP(A59,BaseDados,13,FALSE),VLOOKUP(A59,BaseDados,14,FALSE),VLOOKUP(A59,BaseDados,15,FALSE),VLOOKUP(A59,BaseDados,16,FALSE),VLOOKUP(A59,BaseDados,17,FALSE),VLOOKUP(A59,BaseDados,19,FALSE),VLOOKUP(A59,BaseDados,21,FALSE),VLOOKUP(A59,BaseDados,23,FALSE),VLOOKUP(A59,BaseDados,11,FALSE),VLOOKUP(A59,BaseDados,20,FALSE))</f>
        <v>304.22000000000003</v>
      </c>
      <c r="M59" s="17">
        <f>SUM(VLOOKUP(A59,BaseDados,22,FALSE))</f>
        <v>31.13</v>
      </c>
      <c r="N59" s="17">
        <f>VLOOKUP(A59,BaseDados,18,FALSE)</f>
        <v>0</v>
      </c>
      <c r="O59" s="19">
        <v>0</v>
      </c>
      <c r="P59" s="18">
        <f>SUM(J59:O59)</f>
        <v>758.35</v>
      </c>
      <c r="Q59" s="18">
        <f>I59-P59</f>
        <v>2635.14</v>
      </c>
      <c r="R59" s="20"/>
      <c r="S59" s="15"/>
    </row>
    <row r="60" spans="1:19" s="21" customFormat="1" ht="15" customHeight="1" x14ac:dyDescent="0.2">
      <c r="A60" s="16" t="s">
        <v>77</v>
      </c>
      <c r="B60" s="17">
        <f>VLOOKUP(A60,BaseDados,2,FALSE)</f>
        <v>3113.49</v>
      </c>
      <c r="C60" s="17">
        <f>VLOOKUP(A60,BaseDados,3,FALSE)</f>
        <v>0</v>
      </c>
      <c r="D60" s="17">
        <v>0</v>
      </c>
      <c r="E60" s="17">
        <f>VLOOKUP(A60,BaseDados,4,FALSE)</f>
        <v>0</v>
      </c>
      <c r="F60" s="17">
        <f>VLOOKUP(A60,BaseDados,7,FALSE)</f>
        <v>0</v>
      </c>
      <c r="G60" s="17">
        <f>VLOOKUP(A60,BaseDados,5,FALSE)</f>
        <v>0</v>
      </c>
      <c r="H60" s="17">
        <f>VLOOKUP(A60,BaseDados,6,FALSE)</f>
        <v>0</v>
      </c>
      <c r="I60" s="18">
        <f>SUM(B60:H60)</f>
        <v>3113.49</v>
      </c>
      <c r="J60" s="17">
        <f>VLOOKUP(A60,BaseDados,8,FALSE)</f>
        <v>282.61</v>
      </c>
      <c r="K60" s="17">
        <f>VLOOKUP(A60,BaseDados,9,FALSE)</f>
        <v>55.3</v>
      </c>
      <c r="L60" s="17">
        <f>SUM(VLOOKUP(A60,BaseDados,10,FALSE),VLOOKUP(A60,BaseDados,12,FALSE),VLOOKUP(A60,BaseDados,13,FALSE),VLOOKUP(A60,BaseDados,14,FALSE),VLOOKUP(A60,BaseDados,15,FALSE),VLOOKUP(A60,BaseDados,16,FALSE),VLOOKUP(A60,BaseDados,17,FALSE),VLOOKUP(A60,BaseDados,19,FALSE),VLOOKUP(A60,BaseDados,21,FALSE),VLOOKUP(A60,BaseDados,23,FALSE),VLOOKUP(A60,BaseDados,11,FALSE),VLOOKUP(A60,BaseDados,20,FALSE))</f>
        <v>31.509999999999998</v>
      </c>
      <c r="M60" s="17">
        <f>SUM(VLOOKUP(A60,BaseDados,22,FALSE))</f>
        <v>0</v>
      </c>
      <c r="N60" s="17">
        <f>VLOOKUP(A60,BaseDados,18,FALSE)</f>
        <v>0</v>
      </c>
      <c r="O60" s="19">
        <v>0</v>
      </c>
      <c r="P60" s="18">
        <f>SUM(J60:O60)</f>
        <v>369.42</v>
      </c>
      <c r="Q60" s="18">
        <f>I60-P60</f>
        <v>2744.0699999999997</v>
      </c>
      <c r="R60" s="22"/>
      <c r="S60" s="15"/>
    </row>
    <row r="61" spans="1:19" s="21" customFormat="1" ht="15" customHeight="1" x14ac:dyDescent="0.2">
      <c r="A61" s="16" t="s">
        <v>78</v>
      </c>
      <c r="B61" s="17">
        <f>VLOOKUP(A61,BaseDados,2,FALSE)</f>
        <v>3271.11</v>
      </c>
      <c r="C61" s="17">
        <f>VLOOKUP(A61,BaseDados,3,FALSE)</f>
        <v>0</v>
      </c>
      <c r="D61" s="17">
        <v>0</v>
      </c>
      <c r="E61" s="17">
        <f>VLOOKUP(A61,BaseDados,4,FALSE)</f>
        <v>0</v>
      </c>
      <c r="F61" s="17">
        <f>VLOOKUP(A61,BaseDados,7,FALSE)</f>
        <v>0</v>
      </c>
      <c r="G61" s="17">
        <f>VLOOKUP(A61,BaseDados,5,FALSE)</f>
        <v>0</v>
      </c>
      <c r="H61" s="17">
        <f>VLOOKUP(A61,BaseDados,6,FALSE)</f>
        <v>0</v>
      </c>
      <c r="I61" s="18">
        <f>SUM(B61:H61)</f>
        <v>3271.11</v>
      </c>
      <c r="J61" s="17">
        <f>VLOOKUP(A61,BaseDados,8,FALSE)</f>
        <v>301.52999999999997</v>
      </c>
      <c r="K61" s="17">
        <f>VLOOKUP(A61,BaseDados,9,FALSE)</f>
        <v>90.64</v>
      </c>
      <c r="L61" s="17">
        <f>SUM(VLOOKUP(A61,BaseDados,10,FALSE),VLOOKUP(A61,BaseDados,12,FALSE),VLOOKUP(A61,BaseDados,13,FALSE),VLOOKUP(A61,BaseDados,14,FALSE),VLOOKUP(A61,BaseDados,15,FALSE),VLOOKUP(A61,BaseDados,16,FALSE),VLOOKUP(A61,BaseDados,17,FALSE),VLOOKUP(A61,BaseDados,19,FALSE),VLOOKUP(A61,BaseDados,21,FALSE),VLOOKUP(A61,BaseDados,23,FALSE),VLOOKUP(A61,BaseDados,11,FALSE),VLOOKUP(A61,BaseDados,20,FALSE))</f>
        <v>209.49</v>
      </c>
      <c r="M61" s="17">
        <f>SUM(VLOOKUP(A61,BaseDados,22,FALSE))</f>
        <v>32.71</v>
      </c>
      <c r="N61" s="17">
        <f>VLOOKUP(A61,BaseDados,18,FALSE)</f>
        <v>0</v>
      </c>
      <c r="O61" s="19">
        <v>0</v>
      </c>
      <c r="P61" s="18">
        <f>SUM(J61:O61)</f>
        <v>634.37</v>
      </c>
      <c r="Q61" s="18">
        <f>I61-P61</f>
        <v>2636.7400000000002</v>
      </c>
      <c r="R61" s="22"/>
      <c r="S61" s="15"/>
    </row>
    <row r="62" spans="1:19" s="21" customFormat="1" ht="15" customHeight="1" x14ac:dyDescent="0.2">
      <c r="A62" s="16" t="s">
        <v>79</v>
      </c>
      <c r="B62" s="17">
        <f>VLOOKUP(A62,BaseDados,2,FALSE)</f>
        <v>3113.49</v>
      </c>
      <c r="C62" s="17">
        <f>VLOOKUP(A62,BaseDados,3,FALSE)</f>
        <v>0</v>
      </c>
      <c r="D62" s="17">
        <v>0</v>
      </c>
      <c r="E62" s="17">
        <f>VLOOKUP(A62,BaseDados,4,FALSE)</f>
        <v>0</v>
      </c>
      <c r="F62" s="17">
        <f>VLOOKUP(A62,BaseDados,7,FALSE)</f>
        <v>0</v>
      </c>
      <c r="G62" s="17">
        <f>VLOOKUP(A62,BaseDados,5,FALSE)</f>
        <v>0</v>
      </c>
      <c r="H62" s="17">
        <f>VLOOKUP(A62,BaseDados,6,FALSE)</f>
        <v>0</v>
      </c>
      <c r="I62" s="18">
        <f>SUM(B62:H62)</f>
        <v>3113.49</v>
      </c>
      <c r="J62" s="17">
        <f>VLOOKUP(A62,BaseDados,8,FALSE)</f>
        <v>282.61</v>
      </c>
      <c r="K62" s="17">
        <f>VLOOKUP(A62,BaseDados,9,FALSE)</f>
        <v>69.83</v>
      </c>
      <c r="L62" s="17">
        <f>SUM(VLOOKUP(A62,BaseDados,10,FALSE),VLOOKUP(A62,BaseDados,12,FALSE),VLOOKUP(A62,BaseDados,13,FALSE),VLOOKUP(A62,BaseDados,14,FALSE),VLOOKUP(A62,BaseDados,15,FALSE),VLOOKUP(A62,BaseDados,16,FALSE),VLOOKUP(A62,BaseDados,17,FALSE),VLOOKUP(A62,BaseDados,19,FALSE),VLOOKUP(A62,BaseDados,21,FALSE),VLOOKUP(A62,BaseDados,23,FALSE),VLOOKUP(A62,BaseDados,11,FALSE),VLOOKUP(A62,BaseDados,20,FALSE))</f>
        <v>200.03</v>
      </c>
      <c r="M62" s="17">
        <f>SUM(VLOOKUP(A62,BaseDados,22,FALSE))</f>
        <v>0</v>
      </c>
      <c r="N62" s="17">
        <f>VLOOKUP(A62,BaseDados,18,FALSE)</f>
        <v>0</v>
      </c>
      <c r="O62" s="19">
        <v>0</v>
      </c>
      <c r="P62" s="18">
        <f>SUM(J62:O62)</f>
        <v>552.47</v>
      </c>
      <c r="Q62" s="18">
        <f>I62-P62</f>
        <v>2561.0199999999995</v>
      </c>
      <c r="R62" s="20"/>
      <c r="S62" s="15"/>
    </row>
    <row r="63" spans="1:19" s="21" customFormat="1" ht="15" customHeight="1" x14ac:dyDescent="0.2">
      <c r="A63" s="16" t="s">
        <v>80</v>
      </c>
      <c r="B63" s="17">
        <f>VLOOKUP(A63,BaseDados,2,FALSE)</f>
        <v>10119.299999999999</v>
      </c>
      <c r="C63" s="17">
        <f>VLOOKUP(A63,BaseDados,3,FALSE)</f>
        <v>518</v>
      </c>
      <c r="D63" s="17">
        <v>0</v>
      </c>
      <c r="E63" s="17">
        <f>VLOOKUP(A63,BaseDados,4,FALSE)</f>
        <v>0</v>
      </c>
      <c r="F63" s="17">
        <f>VLOOKUP(A63,BaseDados,7,FALSE)</f>
        <v>0</v>
      </c>
      <c r="G63" s="17">
        <f>VLOOKUP(A63,BaseDados,5,FALSE)</f>
        <v>0</v>
      </c>
      <c r="H63" s="17">
        <f>VLOOKUP(A63,BaseDados,6,FALSE)</f>
        <v>1011.93</v>
      </c>
      <c r="I63" s="18">
        <f>SUM(B63:H63)</f>
        <v>11649.23</v>
      </c>
      <c r="J63" s="17">
        <f>VLOOKUP(A63,BaseDados,8,FALSE)</f>
        <v>828.38</v>
      </c>
      <c r="K63" s="17">
        <f>VLOOKUP(A63,BaseDados,9,FALSE)</f>
        <v>2008.95</v>
      </c>
      <c r="L63" s="17">
        <f>SUM(VLOOKUP(A63,BaseDados,10,FALSE),VLOOKUP(A63,BaseDados,12,FALSE),VLOOKUP(A63,BaseDados,13,FALSE),VLOOKUP(A63,BaseDados,14,FALSE),VLOOKUP(A63,BaseDados,15,FALSE),VLOOKUP(A63,BaseDados,16,FALSE),VLOOKUP(A63,BaseDados,17,FALSE),VLOOKUP(A63,BaseDados,19,FALSE),VLOOKUP(A63,BaseDados,21,FALSE),VLOOKUP(A63,BaseDados,23,FALSE),VLOOKUP(A63,BaseDados,11,FALSE),VLOOKUP(A63,BaseDados,20,FALSE))</f>
        <v>265.12</v>
      </c>
      <c r="M63" s="17">
        <f>SUM(VLOOKUP(A63,BaseDados,22,FALSE))</f>
        <v>0</v>
      </c>
      <c r="N63" s="17">
        <f>VLOOKUP(A63,BaseDados,18,FALSE)</f>
        <v>444.81</v>
      </c>
      <c r="O63" s="19">
        <v>0</v>
      </c>
      <c r="P63" s="18">
        <f>SUM(J63:O63)</f>
        <v>3547.2599999999998</v>
      </c>
      <c r="Q63" s="18">
        <f>I63-P63</f>
        <v>8101.9699999999993</v>
      </c>
      <c r="R63" s="20"/>
      <c r="S63" s="15"/>
    </row>
    <row r="64" spans="1:19" s="21" customFormat="1" ht="15" customHeight="1" x14ac:dyDescent="0.2">
      <c r="A64" s="16" t="s">
        <v>81</v>
      </c>
      <c r="B64" s="17">
        <f>VLOOKUP(A64,BaseDados,2,FALSE)</f>
        <v>10392.65</v>
      </c>
      <c r="C64" s="17">
        <f>VLOOKUP(A64,BaseDados,3,FALSE)</f>
        <v>0</v>
      </c>
      <c r="D64" s="17">
        <v>0</v>
      </c>
      <c r="E64" s="17">
        <f>VLOOKUP(A64,BaseDados,4,FALSE)</f>
        <v>0</v>
      </c>
      <c r="F64" s="17">
        <f>VLOOKUP(A64,BaseDados,7,FALSE)</f>
        <v>474.71</v>
      </c>
      <c r="G64" s="17">
        <f>VLOOKUP(A64,BaseDados,5,FALSE)</f>
        <v>0</v>
      </c>
      <c r="H64" s="17">
        <f>VLOOKUP(A64,BaseDados,6,FALSE)</f>
        <v>0</v>
      </c>
      <c r="I64" s="18">
        <f>SUM(B64:H64)</f>
        <v>10867.359999999999</v>
      </c>
      <c r="J64" s="17">
        <f>VLOOKUP(A64,BaseDados,8,FALSE)</f>
        <v>828.38</v>
      </c>
      <c r="K64" s="17">
        <f>VLOOKUP(A64,BaseDados,9,FALSE)</f>
        <v>1760.81</v>
      </c>
      <c r="L64" s="17">
        <f>SUM(VLOOKUP(A64,BaseDados,10,FALSE),VLOOKUP(A64,BaseDados,12,FALSE),VLOOKUP(A64,BaseDados,13,FALSE),VLOOKUP(A64,BaseDados,14,FALSE),VLOOKUP(A64,BaseDados,15,FALSE),VLOOKUP(A64,BaseDados,16,FALSE),VLOOKUP(A64,BaseDados,17,FALSE),VLOOKUP(A64,BaseDados,19,FALSE),VLOOKUP(A64,BaseDados,21,FALSE),VLOOKUP(A64,BaseDados,23,FALSE),VLOOKUP(A64,BaseDados,11,FALSE),VLOOKUP(A64,BaseDados,20,FALSE))</f>
        <v>13.219999999999999</v>
      </c>
      <c r="M64" s="17">
        <f>SUM(VLOOKUP(A64,BaseDados,22,FALSE))</f>
        <v>0</v>
      </c>
      <c r="N64" s="17">
        <f>VLOOKUP(A64,BaseDados,18,FALSE)</f>
        <v>0</v>
      </c>
      <c r="O64" s="19">
        <v>0</v>
      </c>
      <c r="P64" s="18">
        <f>SUM(J64:O64)</f>
        <v>2602.41</v>
      </c>
      <c r="Q64" s="18">
        <f>I64-P64</f>
        <v>8264.9499999999989</v>
      </c>
      <c r="R64" s="20"/>
      <c r="S64" s="15"/>
    </row>
    <row r="65" spans="1:21" s="21" customFormat="1" ht="15" customHeight="1" x14ac:dyDescent="0.2">
      <c r="A65" s="16" t="s">
        <v>82</v>
      </c>
      <c r="B65" s="17">
        <f>VLOOKUP(A65,BaseDados,2,FALSE)</f>
        <v>10392.65</v>
      </c>
      <c r="C65" s="17">
        <f>VLOOKUP(A65,BaseDados,3,FALSE)</f>
        <v>0</v>
      </c>
      <c r="D65" s="17">
        <v>0</v>
      </c>
      <c r="E65" s="17">
        <f>VLOOKUP(A65,BaseDados,4,FALSE)</f>
        <v>0</v>
      </c>
      <c r="F65" s="17">
        <f>VLOOKUP(A65,BaseDados,7,FALSE)</f>
        <v>0</v>
      </c>
      <c r="G65" s="17">
        <f>VLOOKUP(A65,BaseDados,5,FALSE)</f>
        <v>0</v>
      </c>
      <c r="H65" s="17">
        <f>VLOOKUP(A65,BaseDados,6,FALSE)</f>
        <v>0</v>
      </c>
      <c r="I65" s="18">
        <f>SUM(B65:H65)</f>
        <v>10392.65</v>
      </c>
      <c r="J65" s="17">
        <f>VLOOKUP(A65,BaseDados,8,FALSE)</f>
        <v>828.38</v>
      </c>
      <c r="K65" s="17">
        <f>VLOOKUP(A65,BaseDados,9,FALSE)</f>
        <v>1708.68</v>
      </c>
      <c r="L65" s="17">
        <f>SUM(VLOOKUP(A65,BaseDados,10,FALSE),VLOOKUP(A65,BaseDados,12,FALSE),VLOOKUP(A65,BaseDados,13,FALSE),VLOOKUP(A65,BaseDados,14,FALSE),VLOOKUP(A65,BaseDados,15,FALSE),VLOOKUP(A65,BaseDados,16,FALSE),VLOOKUP(A65,BaseDados,17,FALSE),VLOOKUP(A65,BaseDados,19,FALSE),VLOOKUP(A65,BaseDados,21,FALSE),VLOOKUP(A65,BaseDados,23,FALSE),VLOOKUP(A65,BaseDados,11,FALSE),VLOOKUP(A65,BaseDados,20,FALSE))</f>
        <v>358.54999999999995</v>
      </c>
      <c r="M65" s="17">
        <f>SUM(VLOOKUP(A65,BaseDados,22,FALSE))</f>
        <v>103.93</v>
      </c>
      <c r="N65" s="17">
        <f>VLOOKUP(A65,BaseDados,18,FALSE)</f>
        <v>0</v>
      </c>
      <c r="O65" s="19">
        <v>0</v>
      </c>
      <c r="P65" s="18">
        <f>SUM(J65:O65)</f>
        <v>2999.5399999999995</v>
      </c>
      <c r="Q65" s="18">
        <f>I65-P65</f>
        <v>7393.1100000000006</v>
      </c>
      <c r="R65" s="20"/>
      <c r="S65" s="15"/>
    </row>
    <row r="66" spans="1:21" s="21" customFormat="1" ht="15" customHeight="1" x14ac:dyDescent="0.2">
      <c r="A66" s="16" t="s">
        <v>83</v>
      </c>
      <c r="B66" s="17">
        <f>VLOOKUP(A66,BaseDados,2,FALSE)</f>
        <v>10392.65</v>
      </c>
      <c r="C66" s="17">
        <f>VLOOKUP(A66,BaseDados,3,FALSE)</f>
        <v>0</v>
      </c>
      <c r="D66" s="17">
        <v>0</v>
      </c>
      <c r="E66" s="17">
        <f>VLOOKUP(A66,BaseDados,4,FALSE)</f>
        <v>0</v>
      </c>
      <c r="F66" s="17">
        <f>VLOOKUP(A66,BaseDados,7,FALSE)</f>
        <v>0</v>
      </c>
      <c r="G66" s="17">
        <f>VLOOKUP(A66,BaseDados,5,FALSE)</f>
        <v>0</v>
      </c>
      <c r="H66" s="17">
        <f>VLOOKUP(A66,BaseDados,6,FALSE)</f>
        <v>300</v>
      </c>
      <c r="I66" s="18">
        <f>SUM(B66:H66)</f>
        <v>10692.65</v>
      </c>
      <c r="J66" s="17">
        <f>VLOOKUP(A66,BaseDados,8,FALSE)</f>
        <v>828.38</v>
      </c>
      <c r="K66" s="17">
        <f>VLOOKUP(A66,BaseDados,9,FALSE)</f>
        <v>1739.04</v>
      </c>
      <c r="L66" s="17">
        <f>SUM(VLOOKUP(A66,BaseDados,10,FALSE),VLOOKUP(A66,BaseDados,12,FALSE),VLOOKUP(A66,BaseDados,13,FALSE),VLOOKUP(A66,BaseDados,14,FALSE),VLOOKUP(A66,BaseDados,15,FALSE),VLOOKUP(A66,BaseDados,16,FALSE),VLOOKUP(A66,BaseDados,17,FALSE),VLOOKUP(A66,BaseDados,19,FALSE),VLOOKUP(A66,BaseDados,21,FALSE),VLOOKUP(A66,BaseDados,23,FALSE),VLOOKUP(A66,BaseDados,11,FALSE),VLOOKUP(A66,BaseDados,20,FALSE))</f>
        <v>12.81</v>
      </c>
      <c r="M66" s="17">
        <f>SUM(VLOOKUP(A66,BaseDados,22,FALSE))</f>
        <v>103.93</v>
      </c>
      <c r="N66" s="17">
        <f>VLOOKUP(A66,BaseDados,18,FALSE)</f>
        <v>0</v>
      </c>
      <c r="O66" s="19">
        <v>0</v>
      </c>
      <c r="P66" s="18">
        <f>SUM(J66:O66)</f>
        <v>2684.16</v>
      </c>
      <c r="Q66" s="18">
        <f>I66-P66</f>
        <v>8008.49</v>
      </c>
      <c r="R66" s="27"/>
      <c r="S66" s="15"/>
    </row>
    <row r="67" spans="1:21" s="21" customFormat="1" ht="15" customHeight="1" x14ac:dyDescent="0.2">
      <c r="A67" s="16" t="s">
        <v>84</v>
      </c>
      <c r="B67" s="17">
        <f>VLOOKUP(A67,BaseDados,2,FALSE)</f>
        <v>2797.99</v>
      </c>
      <c r="C67" s="17">
        <f>VLOOKUP(A67,BaseDados,3,FALSE)</f>
        <v>746.45</v>
      </c>
      <c r="D67" s="17">
        <v>0</v>
      </c>
      <c r="E67" s="17">
        <f>VLOOKUP(A67,BaseDados,4,FALSE)</f>
        <v>0</v>
      </c>
      <c r="F67" s="17">
        <f>VLOOKUP(A67,BaseDados,7,FALSE)</f>
        <v>0</v>
      </c>
      <c r="G67" s="17">
        <f>VLOOKUP(A67,BaseDados,5,FALSE)</f>
        <v>0</v>
      </c>
      <c r="H67" s="17">
        <f>VLOOKUP(A67,BaseDados,6,FALSE)</f>
        <v>0</v>
      </c>
      <c r="I67" s="18">
        <f>SUM(B67:H67)</f>
        <v>3544.4399999999996</v>
      </c>
      <c r="J67" s="17">
        <f>VLOOKUP(A67,BaseDados,8,FALSE)</f>
        <v>333.86</v>
      </c>
      <c r="K67" s="17">
        <f>VLOOKUP(A67,BaseDados,9,FALSE)</f>
        <v>309.88</v>
      </c>
      <c r="L67" s="17">
        <f>SUM(VLOOKUP(A67,BaseDados,10,FALSE),VLOOKUP(A67,BaseDados,12,FALSE),VLOOKUP(A67,BaseDados,13,FALSE),VLOOKUP(A67,BaseDados,14,FALSE),VLOOKUP(A67,BaseDados,15,FALSE),VLOOKUP(A67,BaseDados,16,FALSE),VLOOKUP(A67,BaseDados,17,FALSE),VLOOKUP(A67,BaseDados,19,FALSE),VLOOKUP(A67,BaseDados,21,FALSE),VLOOKUP(A67,BaseDados,23,FALSE),VLOOKUP(A67,BaseDados,11,FALSE),VLOOKUP(A67,BaseDados,20,FALSE))</f>
        <v>156.75</v>
      </c>
      <c r="M67" s="17">
        <f>SUM(VLOOKUP(A67,BaseDados,22,FALSE))</f>
        <v>0</v>
      </c>
      <c r="N67" s="17">
        <f>VLOOKUP(A67,BaseDados,18,FALSE)</f>
        <v>426.51</v>
      </c>
      <c r="O67" s="19">
        <v>0</v>
      </c>
      <c r="P67" s="18">
        <f>SUM(J67:O67)</f>
        <v>1227</v>
      </c>
      <c r="Q67" s="18">
        <f>I67-P67</f>
        <v>2317.4399999999996</v>
      </c>
      <c r="R67" s="20"/>
      <c r="S67" s="15"/>
    </row>
    <row r="68" spans="1:21" s="28" customFormat="1" ht="15" customHeight="1" x14ac:dyDescent="0.2">
      <c r="A68" s="16" t="s">
        <v>85</v>
      </c>
      <c r="B68" s="17">
        <f>VLOOKUP(A68,BaseDados,2,FALSE)</f>
        <v>5446.9</v>
      </c>
      <c r="C68" s="17">
        <f>VLOOKUP(A68,BaseDados,3,FALSE)</f>
        <v>7523.4</v>
      </c>
      <c r="D68" s="17">
        <v>0</v>
      </c>
      <c r="E68" s="17">
        <f>VLOOKUP(A68,BaseDados,4,FALSE)</f>
        <v>0</v>
      </c>
      <c r="F68" s="17">
        <f>VLOOKUP(A68,BaseDados,7,FALSE)</f>
        <v>0</v>
      </c>
      <c r="G68" s="17">
        <f>VLOOKUP(A68,BaseDados,5,FALSE)</f>
        <v>0</v>
      </c>
      <c r="H68" s="17">
        <f>VLOOKUP(A68,BaseDados,6,FALSE)</f>
        <v>885.12</v>
      </c>
      <c r="I68" s="18">
        <f>SUM(B68:H68)</f>
        <v>13855.42</v>
      </c>
      <c r="J68" s="17">
        <f>VLOOKUP(A68,BaseDados,8,FALSE)</f>
        <v>828.38</v>
      </c>
      <c r="K68" s="17">
        <f>VLOOKUP(A68,BaseDados,9,FALSE)</f>
        <v>3469.3</v>
      </c>
      <c r="L68" s="17">
        <f>SUM(VLOOKUP(A68,BaseDados,10,FALSE),VLOOKUP(A68,BaseDados,12,FALSE),VLOOKUP(A68,BaseDados,13,FALSE),VLOOKUP(A68,BaseDados,14,FALSE),VLOOKUP(A68,BaseDados,15,FALSE),VLOOKUP(A68,BaseDados,16,FALSE),VLOOKUP(A68,BaseDados,17,FALSE),VLOOKUP(A68,BaseDados,19,FALSE),VLOOKUP(A68,BaseDados,21,FALSE),VLOOKUP(A68,BaseDados,23,FALSE),VLOOKUP(A68,BaseDados,11,FALSE),VLOOKUP(A68,BaseDados,20,FALSE))</f>
        <v>9.09</v>
      </c>
      <c r="M68" s="17">
        <f>SUM(VLOOKUP(A68,BaseDados,22,FALSE))</f>
        <v>0</v>
      </c>
      <c r="N68" s="17">
        <f>VLOOKUP(A68,BaseDados,18,FALSE)</f>
        <v>4153.0600000000004</v>
      </c>
      <c r="O68" s="19">
        <v>0</v>
      </c>
      <c r="P68" s="18">
        <f>SUM(J68:O68)</f>
        <v>8459.8300000000017</v>
      </c>
      <c r="Q68" s="18">
        <f>I68-P68</f>
        <v>5395.5899999999983</v>
      </c>
      <c r="R68" s="22"/>
      <c r="S68" s="15"/>
      <c r="T68" s="21"/>
    </row>
    <row r="69" spans="1:21" s="21" customFormat="1" ht="15" customHeight="1" x14ac:dyDescent="0.2">
      <c r="A69" s="16" t="s">
        <v>86</v>
      </c>
      <c r="B69" s="17">
        <f>VLOOKUP(A69,BaseDados,2,FALSE)</f>
        <v>3271.11</v>
      </c>
      <c r="C69" s="17">
        <f>VLOOKUP(A69,BaseDados,3,FALSE)</f>
        <v>0</v>
      </c>
      <c r="D69" s="17">
        <v>0</v>
      </c>
      <c r="E69" s="17">
        <f>VLOOKUP(A69,BaseDados,4,FALSE)</f>
        <v>0</v>
      </c>
      <c r="F69" s="17">
        <f>VLOOKUP(A69,BaseDados,7,FALSE)</f>
        <v>0</v>
      </c>
      <c r="G69" s="17">
        <f>VLOOKUP(A69,BaseDados,5,FALSE)</f>
        <v>0</v>
      </c>
      <c r="H69" s="17">
        <f>VLOOKUP(A69,BaseDados,6,FALSE)</f>
        <v>0</v>
      </c>
      <c r="I69" s="18">
        <f>SUM(B69:H69)</f>
        <v>3271.11</v>
      </c>
      <c r="J69" s="17">
        <f>VLOOKUP(A69,BaseDados,8,FALSE)</f>
        <v>301.52999999999997</v>
      </c>
      <c r="K69" s="17">
        <f>VLOOKUP(A69,BaseDados,9,FALSE)</f>
        <v>90.64</v>
      </c>
      <c r="L69" s="17">
        <f>SUM(VLOOKUP(A69,BaseDados,10,FALSE),VLOOKUP(A69,BaseDados,12,FALSE),VLOOKUP(A69,BaseDados,13,FALSE),VLOOKUP(A69,BaseDados,14,FALSE),VLOOKUP(A69,BaseDados,15,FALSE),VLOOKUP(A69,BaseDados,16,FALSE),VLOOKUP(A69,BaseDados,17,FALSE),VLOOKUP(A69,BaseDados,19,FALSE),VLOOKUP(A69,BaseDados,21,FALSE),VLOOKUP(A69,BaseDados,23,FALSE),VLOOKUP(A69,BaseDados,11,FALSE),VLOOKUP(A69,BaseDados,20,FALSE))</f>
        <v>12.809999999999999</v>
      </c>
      <c r="M69" s="17">
        <f>SUM(VLOOKUP(A69,BaseDados,22,FALSE))</f>
        <v>0</v>
      </c>
      <c r="N69" s="17">
        <f>VLOOKUP(A69,BaseDados,18,FALSE)</f>
        <v>0</v>
      </c>
      <c r="O69" s="19">
        <v>0</v>
      </c>
      <c r="P69" s="18">
        <f>SUM(J69:O69)</f>
        <v>404.97999999999996</v>
      </c>
      <c r="Q69" s="18">
        <f>I69-P69</f>
        <v>2866.13</v>
      </c>
      <c r="R69" s="20"/>
      <c r="S69" s="15"/>
    </row>
    <row r="70" spans="1:21" s="21" customFormat="1" ht="15" customHeight="1" x14ac:dyDescent="0.2">
      <c r="A70" s="16" t="s">
        <v>87</v>
      </c>
      <c r="B70" s="17">
        <f>VLOOKUP(A70,BaseDados,2,FALSE)</f>
        <v>6367.64</v>
      </c>
      <c r="C70" s="17">
        <f>VLOOKUP(A70,BaseDados,3,FALSE)</f>
        <v>0</v>
      </c>
      <c r="D70" s="17">
        <v>0</v>
      </c>
      <c r="E70" s="17">
        <f>VLOOKUP(A70,BaseDados,4,FALSE)</f>
        <v>0</v>
      </c>
      <c r="F70" s="17">
        <f>VLOOKUP(A70,BaseDados,7,FALSE)</f>
        <v>0</v>
      </c>
      <c r="G70" s="17">
        <f>VLOOKUP(A70,BaseDados,5,FALSE)</f>
        <v>0</v>
      </c>
      <c r="H70" s="17">
        <f>VLOOKUP(A70,BaseDados,6,FALSE)</f>
        <v>4262.82</v>
      </c>
      <c r="I70" s="18">
        <f>SUM(B70:H70)</f>
        <v>10630.46</v>
      </c>
      <c r="J70" s="17">
        <f>VLOOKUP(A70,BaseDados,8,FALSE)</f>
        <v>828.38</v>
      </c>
      <c r="K70" s="17">
        <f>VLOOKUP(A70,BaseDados,9,FALSE)</f>
        <v>1746.38</v>
      </c>
      <c r="L70" s="17">
        <f>SUM(VLOOKUP(A70,BaseDados,10,FALSE),VLOOKUP(A70,BaseDados,12,FALSE),VLOOKUP(A70,BaseDados,13,FALSE),VLOOKUP(A70,BaseDados,14,FALSE),VLOOKUP(A70,BaseDados,15,FALSE),VLOOKUP(A70,BaseDados,16,FALSE),VLOOKUP(A70,BaseDados,17,FALSE),VLOOKUP(A70,BaseDados,19,FALSE),VLOOKUP(A70,BaseDados,21,FALSE),VLOOKUP(A70,BaseDados,23,FALSE),VLOOKUP(A70,BaseDados,11,FALSE),VLOOKUP(A70,BaseDados,20,FALSE))</f>
        <v>303.52</v>
      </c>
      <c r="M70" s="17">
        <f>SUM(VLOOKUP(A70,BaseDados,22,FALSE))</f>
        <v>60.77</v>
      </c>
      <c r="N70" s="17">
        <f>VLOOKUP(A70,BaseDados,18,FALSE)</f>
        <v>0</v>
      </c>
      <c r="O70" s="19">
        <v>0</v>
      </c>
      <c r="P70" s="18">
        <f>SUM(J70:O70)</f>
        <v>2939.05</v>
      </c>
      <c r="Q70" s="18">
        <f>I70-P70</f>
        <v>7691.4099999999989</v>
      </c>
      <c r="R70" s="20"/>
      <c r="S70" s="15"/>
      <c r="U70" s="24"/>
    </row>
    <row r="71" spans="1:21" s="21" customFormat="1" ht="15" customHeight="1" x14ac:dyDescent="0.2">
      <c r="A71" s="16" t="s">
        <v>88</v>
      </c>
      <c r="B71" s="17">
        <f>VLOOKUP(A71,BaseDados,2,FALSE)</f>
        <v>3271.11</v>
      </c>
      <c r="C71" s="17">
        <f>VLOOKUP(A71,BaseDados,3,FALSE)</f>
        <v>0</v>
      </c>
      <c r="D71" s="17">
        <v>0</v>
      </c>
      <c r="E71" s="17">
        <f>VLOOKUP(A71,BaseDados,4,FALSE)</f>
        <v>0</v>
      </c>
      <c r="F71" s="17">
        <f>VLOOKUP(A71,BaseDados,7,FALSE)</f>
        <v>0</v>
      </c>
      <c r="G71" s="17">
        <f>VLOOKUP(A71,BaseDados,5,FALSE)</f>
        <v>0</v>
      </c>
      <c r="H71" s="17">
        <f>VLOOKUP(A71,BaseDados,6,FALSE)</f>
        <v>100</v>
      </c>
      <c r="I71" s="18">
        <f>SUM(B71:H71)</f>
        <v>3371.11</v>
      </c>
      <c r="J71" s="17">
        <f>VLOOKUP(A71,BaseDados,8,FALSE)</f>
        <v>313.52999999999997</v>
      </c>
      <c r="K71" s="17">
        <f>VLOOKUP(A71,BaseDados,9,FALSE)</f>
        <v>103.84</v>
      </c>
      <c r="L71" s="17">
        <f>SUM(VLOOKUP(A71,BaseDados,10,FALSE),VLOOKUP(A71,BaseDados,12,FALSE),VLOOKUP(A71,BaseDados,13,FALSE),VLOOKUP(A71,BaseDados,14,FALSE),VLOOKUP(A71,BaseDados,15,FALSE),VLOOKUP(A71,BaseDados,16,FALSE),VLOOKUP(A71,BaseDados,17,FALSE),VLOOKUP(A71,BaseDados,19,FALSE),VLOOKUP(A71,BaseDados,21,FALSE),VLOOKUP(A71,BaseDados,23,FALSE),VLOOKUP(A71,BaseDados,11,FALSE),VLOOKUP(A71,BaseDados,20,FALSE))</f>
        <v>12.399999999999999</v>
      </c>
      <c r="M71" s="17">
        <f>SUM(VLOOKUP(A71,BaseDados,22,FALSE))</f>
        <v>32.71</v>
      </c>
      <c r="N71" s="17">
        <f>VLOOKUP(A71,BaseDados,18,FALSE)</f>
        <v>0</v>
      </c>
      <c r="O71" s="19">
        <v>0</v>
      </c>
      <c r="P71" s="18">
        <f>SUM(J71:O71)</f>
        <v>462.47999999999996</v>
      </c>
      <c r="Q71" s="18">
        <f>I71-P71</f>
        <v>2908.63</v>
      </c>
      <c r="R71" s="20"/>
      <c r="S71" s="15"/>
    </row>
    <row r="72" spans="1:21" s="21" customFormat="1" ht="15" customHeight="1" x14ac:dyDescent="0.2">
      <c r="A72" s="16" t="s">
        <v>89</v>
      </c>
      <c r="B72" s="17">
        <f>VLOOKUP(A72,BaseDados,2,FALSE)</f>
        <v>1067.3699999999999</v>
      </c>
      <c r="C72" s="17">
        <f>VLOOKUP(A72,BaseDados,3,FALSE)</f>
        <v>0</v>
      </c>
      <c r="D72" s="17">
        <v>0</v>
      </c>
      <c r="E72" s="17">
        <f>VLOOKUP(A72,BaseDados,4,FALSE)</f>
        <v>0</v>
      </c>
      <c r="F72" s="17">
        <f>VLOOKUP(A72,BaseDados,7,FALSE)</f>
        <v>0</v>
      </c>
      <c r="G72" s="17">
        <f>VLOOKUP(A72,BaseDados,5,FALSE)</f>
        <v>0</v>
      </c>
      <c r="H72" s="17">
        <f>VLOOKUP(A72,BaseDados,6,FALSE)</f>
        <v>0</v>
      </c>
      <c r="I72" s="18">
        <f>SUM(B72:H72)</f>
        <v>1067.3699999999999</v>
      </c>
      <c r="J72" s="17">
        <f>VLOOKUP(A72,BaseDados,8,FALSE)</f>
        <v>0</v>
      </c>
      <c r="K72" s="17">
        <f>VLOOKUP(A72,BaseDados,9,FALSE)</f>
        <v>0</v>
      </c>
      <c r="L72" s="17">
        <f>SUM(VLOOKUP(A72,BaseDados,10,FALSE),VLOOKUP(A72,BaseDados,12,FALSE),VLOOKUP(A72,BaseDados,13,FALSE),VLOOKUP(A72,BaseDados,14,FALSE),VLOOKUP(A72,BaseDados,15,FALSE),VLOOKUP(A72,BaseDados,16,FALSE),VLOOKUP(A72,BaseDados,17,FALSE),VLOOKUP(A72,BaseDados,19,FALSE),VLOOKUP(A72,BaseDados,21,FALSE),VLOOKUP(A72,BaseDados,23,FALSE),VLOOKUP(A72,BaseDados,11,FALSE),VLOOKUP(A72,BaseDados,20,FALSE))</f>
        <v>0</v>
      </c>
      <c r="M72" s="17">
        <f>SUM(VLOOKUP(A72,BaseDados,22,FALSE))</f>
        <v>0</v>
      </c>
      <c r="N72" s="17">
        <f>VLOOKUP(A72,BaseDados,18,FALSE)</f>
        <v>0</v>
      </c>
      <c r="O72" s="19">
        <v>0</v>
      </c>
      <c r="P72" s="18">
        <f>SUM(J72:O72)</f>
        <v>0</v>
      </c>
      <c r="Q72" s="18">
        <f>I72-P72</f>
        <v>1067.3699999999999</v>
      </c>
      <c r="R72" s="20"/>
      <c r="S72" s="15"/>
    </row>
    <row r="73" spans="1:21" s="28" customFormat="1" ht="15" customHeight="1" x14ac:dyDescent="0.2">
      <c r="A73" s="16" t="s">
        <v>90</v>
      </c>
      <c r="B73" s="17">
        <f>VLOOKUP(A73,BaseDados,2,FALSE)</f>
        <v>3271.11</v>
      </c>
      <c r="C73" s="17">
        <f>VLOOKUP(A73,BaseDados,3,FALSE)</f>
        <v>0</v>
      </c>
      <c r="D73" s="17">
        <v>0</v>
      </c>
      <c r="E73" s="17">
        <f>VLOOKUP(A73,BaseDados,4,FALSE)</f>
        <v>0</v>
      </c>
      <c r="F73" s="17">
        <f>VLOOKUP(A73,BaseDados,7,FALSE)</f>
        <v>0</v>
      </c>
      <c r="G73" s="17">
        <f>VLOOKUP(A73,BaseDados,5,FALSE)</f>
        <v>273.14999999999998</v>
      </c>
      <c r="H73" s="17">
        <f>VLOOKUP(A73,BaseDados,6,FALSE)</f>
        <v>300</v>
      </c>
      <c r="I73" s="18">
        <f>SUM(B73:H73)</f>
        <v>3844.26</v>
      </c>
      <c r="J73" s="17">
        <f>VLOOKUP(A73,BaseDados,8,FALSE)</f>
        <v>374.37</v>
      </c>
      <c r="K73" s="17">
        <f>VLOOKUP(A73,BaseDados,9,FALSE)</f>
        <v>137.25</v>
      </c>
      <c r="L73" s="17">
        <f>SUM(VLOOKUP(A73,BaseDados,10,FALSE),VLOOKUP(A73,BaseDados,12,FALSE),VLOOKUP(A73,BaseDados,13,FALSE),VLOOKUP(A73,BaseDados,14,FALSE),VLOOKUP(A73,BaseDados,15,FALSE),VLOOKUP(A73,BaseDados,16,FALSE),VLOOKUP(A73,BaseDados,17,FALSE),VLOOKUP(A73,BaseDados,19,FALSE),VLOOKUP(A73,BaseDados,21,FALSE),VLOOKUP(A73,BaseDados,23,FALSE),VLOOKUP(A73,BaseDados,11,FALSE),VLOOKUP(A73,BaseDados,20,FALSE))</f>
        <v>1139.4100000000001</v>
      </c>
      <c r="M73" s="17">
        <f>SUM(VLOOKUP(A73,BaseDados,22,FALSE))</f>
        <v>32.71</v>
      </c>
      <c r="N73" s="17">
        <f>VLOOKUP(A73,BaseDados,18,FALSE)</f>
        <v>0</v>
      </c>
      <c r="O73" s="19">
        <v>0</v>
      </c>
      <c r="P73" s="18">
        <f>SUM(J73:O73)</f>
        <v>1683.7400000000002</v>
      </c>
      <c r="Q73" s="18">
        <f>I73-P73</f>
        <v>2160.52</v>
      </c>
      <c r="R73" s="20"/>
      <c r="S73" s="15"/>
      <c r="T73" s="21"/>
    </row>
    <row r="74" spans="1:21" s="21" customFormat="1" ht="15" customHeight="1" x14ac:dyDescent="0.2">
      <c r="A74" s="16" t="s">
        <v>91</v>
      </c>
      <c r="B74" s="17">
        <f>VLOOKUP(A74,BaseDados,2,FALSE)</f>
        <v>2228.36</v>
      </c>
      <c r="C74" s="17">
        <f>VLOOKUP(A74,BaseDados,3,FALSE)</f>
        <v>5424.07</v>
      </c>
      <c r="D74" s="17">
        <v>0</v>
      </c>
      <c r="E74" s="17">
        <f>VLOOKUP(A74,BaseDados,4,FALSE)</f>
        <v>0</v>
      </c>
      <c r="F74" s="17">
        <f>VLOOKUP(A74,BaseDados,7,FALSE)</f>
        <v>0</v>
      </c>
      <c r="G74" s="17">
        <f>VLOOKUP(A74,BaseDados,5,FALSE)</f>
        <v>0</v>
      </c>
      <c r="H74" s="17">
        <f>VLOOKUP(A74,BaseDados,6,FALSE)</f>
        <v>300</v>
      </c>
      <c r="I74" s="18">
        <f>SUM(B74:H74)</f>
        <v>7952.43</v>
      </c>
      <c r="J74" s="17">
        <f>VLOOKUP(A74,BaseDados,8,FALSE)</f>
        <v>828.38</v>
      </c>
      <c r="K74" s="17">
        <f>VLOOKUP(A74,BaseDados,9,FALSE)</f>
        <v>484.83</v>
      </c>
      <c r="L74" s="17">
        <f>SUM(VLOOKUP(A74,BaseDados,10,FALSE),VLOOKUP(A74,BaseDados,12,FALSE),VLOOKUP(A74,BaseDados,13,FALSE),VLOOKUP(A74,BaseDados,14,FALSE),VLOOKUP(A74,BaseDados,15,FALSE),VLOOKUP(A74,BaseDados,16,FALSE),VLOOKUP(A74,BaseDados,17,FALSE),VLOOKUP(A74,BaseDados,19,FALSE),VLOOKUP(A74,BaseDados,21,FALSE),VLOOKUP(A74,BaseDados,23,FALSE),VLOOKUP(A74,BaseDados,11,FALSE),VLOOKUP(A74,BaseDados,20,FALSE))</f>
        <v>58.120000000000005</v>
      </c>
      <c r="M74" s="17">
        <f>SUM(VLOOKUP(A74,BaseDados,22,FALSE))</f>
        <v>0</v>
      </c>
      <c r="N74" s="17">
        <f>VLOOKUP(A74,BaseDados,18,FALSE)</f>
        <v>4359.1000000000004</v>
      </c>
      <c r="O74" s="19">
        <v>0</v>
      </c>
      <c r="P74" s="18">
        <f>SUM(J74:O74)</f>
        <v>5730.43</v>
      </c>
      <c r="Q74" s="18">
        <f>I74-P74</f>
        <v>2222</v>
      </c>
      <c r="R74" s="20"/>
      <c r="S74" s="15"/>
    </row>
    <row r="75" spans="1:21" s="21" customFormat="1" ht="15" customHeight="1" x14ac:dyDescent="0.2">
      <c r="A75" s="16" t="s">
        <v>92</v>
      </c>
      <c r="B75" s="17">
        <f>VLOOKUP(A75,BaseDados,2,FALSE)</f>
        <v>829.74</v>
      </c>
      <c r="C75" s="17">
        <f>VLOOKUP(A75,BaseDados,3,FALSE)</f>
        <v>0</v>
      </c>
      <c r="D75" s="17">
        <v>0</v>
      </c>
      <c r="E75" s="17">
        <f>VLOOKUP(A75,BaseDados,4,FALSE)</f>
        <v>0</v>
      </c>
      <c r="F75" s="17">
        <f>VLOOKUP(A75,BaseDados,7,FALSE)</f>
        <v>0</v>
      </c>
      <c r="G75" s="17">
        <f>VLOOKUP(A75,BaseDados,5,FALSE)</f>
        <v>0</v>
      </c>
      <c r="H75" s="17">
        <f>VLOOKUP(A75,BaseDados,6,FALSE)</f>
        <v>0</v>
      </c>
      <c r="I75" s="18">
        <f>SUM(B75:H75)</f>
        <v>829.74</v>
      </c>
      <c r="J75" s="17">
        <f>VLOOKUP(A75,BaseDados,8,FALSE)</f>
        <v>0</v>
      </c>
      <c r="K75" s="17">
        <f>VLOOKUP(A75,BaseDados,9,FALSE)</f>
        <v>0</v>
      </c>
      <c r="L75" s="17">
        <f>SUM(VLOOKUP(A75,BaseDados,10,FALSE),VLOOKUP(A75,BaseDados,12,FALSE),VLOOKUP(A75,BaseDados,13,FALSE),VLOOKUP(A75,BaseDados,14,FALSE),VLOOKUP(A75,BaseDados,15,FALSE),VLOOKUP(A75,BaseDados,16,FALSE),VLOOKUP(A75,BaseDados,17,FALSE),VLOOKUP(A75,BaseDados,19,FALSE),VLOOKUP(A75,BaseDados,21,FALSE),VLOOKUP(A75,BaseDados,23,FALSE),VLOOKUP(A75,BaseDados,11,FALSE),VLOOKUP(A75,BaseDados,20,FALSE))</f>
        <v>829.74</v>
      </c>
      <c r="M75" s="17">
        <f>SUM(VLOOKUP(A75,BaseDados,22,FALSE))</f>
        <v>0</v>
      </c>
      <c r="N75" s="17">
        <f>VLOOKUP(A75,BaseDados,18,FALSE)</f>
        <v>0</v>
      </c>
      <c r="O75" s="19">
        <v>0</v>
      </c>
      <c r="P75" s="18">
        <f>SUM(J75:O75)</f>
        <v>829.74</v>
      </c>
      <c r="Q75" s="18">
        <f>I75-P75</f>
        <v>0</v>
      </c>
      <c r="R75" s="22" t="s">
        <v>93</v>
      </c>
      <c r="S75" s="15"/>
    </row>
    <row r="76" spans="1:21" s="21" customFormat="1" ht="15" customHeight="1" x14ac:dyDescent="0.2">
      <c r="A76" s="16" t="s">
        <v>94</v>
      </c>
      <c r="B76" s="17">
        <f>VLOOKUP(A76,BaseDados,2,FALSE)</f>
        <v>1067.3699999999999</v>
      </c>
      <c r="C76" s="17">
        <f>VLOOKUP(A76,BaseDados,3,FALSE)</f>
        <v>0</v>
      </c>
      <c r="D76" s="17">
        <v>0</v>
      </c>
      <c r="E76" s="17">
        <f>VLOOKUP(A76,BaseDados,4,FALSE)</f>
        <v>0</v>
      </c>
      <c r="F76" s="17">
        <f>VLOOKUP(A76,BaseDados,7,FALSE)</f>
        <v>0</v>
      </c>
      <c r="G76" s="17">
        <f>VLOOKUP(A76,BaseDados,5,FALSE)</f>
        <v>0</v>
      </c>
      <c r="H76" s="17">
        <f>VLOOKUP(A76,BaseDados,6,FALSE)</f>
        <v>0</v>
      </c>
      <c r="I76" s="18">
        <f>SUM(B76:H76)</f>
        <v>1067.3699999999999</v>
      </c>
      <c r="J76" s="17">
        <f>VLOOKUP(A76,BaseDados,8,FALSE)</f>
        <v>0</v>
      </c>
      <c r="K76" s="17">
        <f>VLOOKUP(A76,BaseDados,9,FALSE)</f>
        <v>0</v>
      </c>
      <c r="L76" s="17">
        <f>SUM(VLOOKUP(A76,BaseDados,10,FALSE),VLOOKUP(A76,BaseDados,12,FALSE),VLOOKUP(A76,BaseDados,13,FALSE),VLOOKUP(A76,BaseDados,14,FALSE),VLOOKUP(A76,BaseDados,15,FALSE),VLOOKUP(A76,BaseDados,16,FALSE),VLOOKUP(A76,BaseDados,17,FALSE),VLOOKUP(A76,BaseDados,19,FALSE),VLOOKUP(A76,BaseDados,21,FALSE),VLOOKUP(A76,BaseDados,23,FALSE),VLOOKUP(A76,BaseDados,11,FALSE),VLOOKUP(A76,BaseDados,20,FALSE))</f>
        <v>0</v>
      </c>
      <c r="M76" s="17">
        <f>SUM(VLOOKUP(A76,BaseDados,22,FALSE))</f>
        <v>0</v>
      </c>
      <c r="N76" s="17">
        <f>VLOOKUP(A76,BaseDados,18,FALSE)</f>
        <v>0</v>
      </c>
      <c r="O76" s="19">
        <v>0</v>
      </c>
      <c r="P76" s="18">
        <f>SUM(J76:O76)</f>
        <v>0</v>
      </c>
      <c r="Q76" s="18">
        <f>I76-P76</f>
        <v>1067.3699999999999</v>
      </c>
      <c r="R76" s="22"/>
      <c r="S76" s="15"/>
    </row>
    <row r="77" spans="1:21" s="21" customFormat="1" ht="15" customHeight="1" x14ac:dyDescent="0.2">
      <c r="A77" s="16" t="s">
        <v>95</v>
      </c>
      <c r="B77" s="17">
        <f>VLOOKUP(A77,BaseDados,2,FALSE)</f>
        <v>10392.65</v>
      </c>
      <c r="C77" s="17">
        <f>VLOOKUP(A77,BaseDados,3,FALSE)</f>
        <v>0</v>
      </c>
      <c r="D77" s="17">
        <v>0</v>
      </c>
      <c r="E77" s="17">
        <f>VLOOKUP(A77,BaseDados,4,FALSE)</f>
        <v>0</v>
      </c>
      <c r="F77" s="17">
        <f>VLOOKUP(A77,BaseDados,7,FALSE)</f>
        <v>0</v>
      </c>
      <c r="G77" s="17">
        <f>VLOOKUP(A77,BaseDados,5,FALSE)</f>
        <v>0</v>
      </c>
      <c r="H77" s="17">
        <f>VLOOKUP(A77,BaseDados,6,FALSE)</f>
        <v>0</v>
      </c>
      <c r="I77" s="18">
        <f>SUM(B77:H77)</f>
        <v>10392.65</v>
      </c>
      <c r="J77" s="17">
        <f>VLOOKUP(A77,BaseDados,8,FALSE)</f>
        <v>828.38</v>
      </c>
      <c r="K77" s="17">
        <f>VLOOKUP(A77,BaseDados,9,FALSE)</f>
        <v>1656.54</v>
      </c>
      <c r="L77" s="17">
        <f>SUM(VLOOKUP(A77,BaseDados,10,FALSE),VLOOKUP(A77,BaseDados,12,FALSE),VLOOKUP(A77,BaseDados,13,FALSE),VLOOKUP(A77,BaseDados,14,FALSE),VLOOKUP(A77,BaseDados,15,FALSE),VLOOKUP(A77,BaseDados,16,FALSE),VLOOKUP(A77,BaseDados,17,FALSE),VLOOKUP(A77,BaseDados,19,FALSE),VLOOKUP(A77,BaseDados,21,FALSE),VLOOKUP(A77,BaseDados,23,FALSE),VLOOKUP(A77,BaseDados,11,FALSE),VLOOKUP(A77,BaseDados,20,FALSE))</f>
        <v>13.219999999999999</v>
      </c>
      <c r="M77" s="17">
        <f>SUM(VLOOKUP(A77,BaseDados,22,FALSE))</f>
        <v>0</v>
      </c>
      <c r="N77" s="17">
        <f>VLOOKUP(A77,BaseDados,18,FALSE)</f>
        <v>0</v>
      </c>
      <c r="O77" s="19">
        <v>0</v>
      </c>
      <c r="P77" s="18">
        <f>SUM(J77:O77)</f>
        <v>2498.14</v>
      </c>
      <c r="Q77" s="18">
        <f>I77-P77</f>
        <v>7894.51</v>
      </c>
      <c r="R77" s="20"/>
      <c r="S77" s="15"/>
    </row>
    <row r="78" spans="1:21" s="21" customFormat="1" ht="15" customHeight="1" x14ac:dyDescent="0.2">
      <c r="A78" s="16" t="s">
        <v>96</v>
      </c>
      <c r="B78" s="17">
        <f>VLOOKUP(A78,BaseDados,2,FALSE)</f>
        <v>3271.11</v>
      </c>
      <c r="C78" s="17">
        <f>VLOOKUP(A78,BaseDados,3,FALSE)</f>
        <v>0</v>
      </c>
      <c r="D78" s="17">
        <v>0</v>
      </c>
      <c r="E78" s="17">
        <f>VLOOKUP(A78,BaseDados,4,FALSE)</f>
        <v>0</v>
      </c>
      <c r="F78" s="17">
        <f>VLOOKUP(A78,BaseDados,7,FALSE)</f>
        <v>0</v>
      </c>
      <c r="G78" s="17">
        <f>VLOOKUP(A78,BaseDados,5,FALSE)</f>
        <v>0</v>
      </c>
      <c r="H78" s="17">
        <f>VLOOKUP(A78,BaseDados,6,FALSE)</f>
        <v>3551.18</v>
      </c>
      <c r="I78" s="18">
        <f>SUM(B78:H78)</f>
        <v>6822.29</v>
      </c>
      <c r="J78" s="17">
        <f>VLOOKUP(A78,BaseDados,8,FALSE)</f>
        <v>791.29</v>
      </c>
      <c r="K78" s="17">
        <f>VLOOKUP(A78,BaseDados,9,FALSE)</f>
        <v>789.17</v>
      </c>
      <c r="L78" s="17">
        <f>SUM(VLOOKUP(A78,BaseDados,10,FALSE),VLOOKUP(A78,BaseDados,12,FALSE),VLOOKUP(A78,BaseDados,13,FALSE),VLOOKUP(A78,BaseDados,14,FALSE),VLOOKUP(A78,BaseDados,15,FALSE),VLOOKUP(A78,BaseDados,16,FALSE),VLOOKUP(A78,BaseDados,17,FALSE),VLOOKUP(A78,BaseDados,19,FALSE),VLOOKUP(A78,BaseDados,21,FALSE),VLOOKUP(A78,BaseDados,23,FALSE),VLOOKUP(A78,BaseDados,11,FALSE),VLOOKUP(A78,BaseDados,20,FALSE))</f>
        <v>300.68</v>
      </c>
      <c r="M78" s="17">
        <f>SUM(VLOOKUP(A78,BaseDados,22,FALSE))</f>
        <v>0</v>
      </c>
      <c r="N78" s="17">
        <f>VLOOKUP(A78,BaseDados,18,FALSE)</f>
        <v>0</v>
      </c>
      <c r="O78" s="19">
        <v>0</v>
      </c>
      <c r="P78" s="18">
        <f>SUM(J78:O78)</f>
        <v>1881.14</v>
      </c>
      <c r="Q78" s="18">
        <f>I78-P78</f>
        <v>4941.1499999999996</v>
      </c>
      <c r="R78" s="20"/>
      <c r="S78" s="15"/>
    </row>
    <row r="79" spans="1:21" s="28" customFormat="1" ht="15" customHeight="1" x14ac:dyDescent="0.2">
      <c r="A79" s="16" t="s">
        <v>97</v>
      </c>
      <c r="B79" s="17">
        <f>VLOOKUP(A79,BaseDados,2,FALSE)</f>
        <v>277.91000000000003</v>
      </c>
      <c r="C79" s="17">
        <f>VLOOKUP(A79,BaseDados,3,FALSE)</f>
        <v>6031.12</v>
      </c>
      <c r="D79" s="17">
        <v>0</v>
      </c>
      <c r="E79" s="17">
        <f>VLOOKUP(A79,BaseDados,4,FALSE)</f>
        <v>0</v>
      </c>
      <c r="F79" s="17">
        <f>VLOOKUP(A79,BaseDados,7,FALSE)</f>
        <v>0</v>
      </c>
      <c r="G79" s="17">
        <f>VLOOKUP(A79,BaseDados,5,FALSE)</f>
        <v>34.29</v>
      </c>
      <c r="H79" s="17">
        <f>VLOOKUP(A79,BaseDados,6,FALSE)</f>
        <v>0</v>
      </c>
      <c r="I79" s="18">
        <f>SUM(B79:H79)</f>
        <v>6343.32</v>
      </c>
      <c r="J79" s="17">
        <f>VLOOKUP(A79,BaseDados,8,FALSE)</f>
        <v>700.97</v>
      </c>
      <c r="K79" s="17">
        <f>VLOOKUP(A79,BaseDados,9,FALSE)</f>
        <v>594.95000000000005</v>
      </c>
      <c r="L79" s="17">
        <f>SUM(VLOOKUP(A79,BaseDados,10,FALSE),VLOOKUP(A79,BaseDados,12,FALSE),VLOOKUP(A79,BaseDados,13,FALSE),VLOOKUP(A79,BaseDados,14,FALSE),VLOOKUP(A79,BaseDados,15,FALSE),VLOOKUP(A79,BaseDados,16,FALSE),VLOOKUP(A79,BaseDados,17,FALSE),VLOOKUP(A79,BaseDados,19,FALSE),VLOOKUP(A79,BaseDados,21,FALSE),VLOOKUP(A79,BaseDados,23,FALSE),VLOOKUP(A79,BaseDados,11,FALSE),VLOOKUP(A79,BaseDados,20,FALSE))</f>
        <v>306.86</v>
      </c>
      <c r="M79" s="17">
        <f>SUM(VLOOKUP(A79,BaseDados,22,FALSE))</f>
        <v>0</v>
      </c>
      <c r="N79" s="17">
        <f>VLOOKUP(A79,BaseDados,18,FALSE)</f>
        <v>4740.54</v>
      </c>
      <c r="O79" s="19">
        <v>0</v>
      </c>
      <c r="P79" s="18">
        <f>SUM(J79:O79)</f>
        <v>6343.32</v>
      </c>
      <c r="Q79" s="18">
        <f>I79-P79</f>
        <v>0</v>
      </c>
      <c r="R79" s="20"/>
      <c r="S79" s="15"/>
      <c r="T79" s="21"/>
    </row>
    <row r="80" spans="1:21" s="21" customFormat="1" ht="15" customHeight="1" x14ac:dyDescent="0.2">
      <c r="A80" s="16" t="s">
        <v>98</v>
      </c>
      <c r="B80" s="17">
        <f>VLOOKUP(A80,BaseDados,2,FALSE)</f>
        <v>3113.49</v>
      </c>
      <c r="C80" s="17">
        <f>VLOOKUP(A80,BaseDados,3,FALSE)</f>
        <v>0</v>
      </c>
      <c r="D80" s="17">
        <v>0</v>
      </c>
      <c r="E80" s="17">
        <f>VLOOKUP(A80,BaseDados,4,FALSE)</f>
        <v>0</v>
      </c>
      <c r="F80" s="17">
        <f>VLOOKUP(A80,BaseDados,7,FALSE)</f>
        <v>0</v>
      </c>
      <c r="G80" s="17">
        <f>VLOOKUP(A80,BaseDados,5,FALSE)</f>
        <v>0</v>
      </c>
      <c r="H80" s="17">
        <f>VLOOKUP(A80,BaseDados,6,FALSE)</f>
        <v>300</v>
      </c>
      <c r="I80" s="18">
        <f>SUM(B80:H80)</f>
        <v>3413.49</v>
      </c>
      <c r="J80" s="17">
        <f>VLOOKUP(A80,BaseDados,8,FALSE)</f>
        <v>318.61</v>
      </c>
      <c r="K80" s="17">
        <f>VLOOKUP(A80,BaseDados,9,FALSE)</f>
        <v>109.43</v>
      </c>
      <c r="L80" s="17">
        <f>SUM(VLOOKUP(A80,BaseDados,10,FALSE),VLOOKUP(A80,BaseDados,12,FALSE),VLOOKUP(A80,BaseDados,13,FALSE),VLOOKUP(A80,BaseDados,14,FALSE),VLOOKUP(A80,BaseDados,15,FALSE),VLOOKUP(A80,BaseDados,16,FALSE),VLOOKUP(A80,BaseDados,17,FALSE),VLOOKUP(A80,BaseDados,19,FALSE),VLOOKUP(A80,BaseDados,21,FALSE),VLOOKUP(A80,BaseDados,23,FALSE),VLOOKUP(A80,BaseDados,11,FALSE),VLOOKUP(A80,BaseDados,20,FALSE))</f>
        <v>13.219999999999999</v>
      </c>
      <c r="M80" s="17">
        <f>SUM(VLOOKUP(A80,BaseDados,22,FALSE))</f>
        <v>0</v>
      </c>
      <c r="N80" s="17">
        <f>VLOOKUP(A80,BaseDados,18,FALSE)</f>
        <v>0</v>
      </c>
      <c r="O80" s="19">
        <v>0</v>
      </c>
      <c r="P80" s="18">
        <f>SUM(J80:O80)</f>
        <v>441.26</v>
      </c>
      <c r="Q80" s="18">
        <f>I80-P80</f>
        <v>2972.2299999999996</v>
      </c>
      <c r="R80" s="20"/>
      <c r="S80" s="15"/>
    </row>
    <row r="81" spans="1:20" s="21" customFormat="1" ht="15" customHeight="1" x14ac:dyDescent="0.2">
      <c r="A81" s="16" t="s">
        <v>99</v>
      </c>
      <c r="B81" s="17">
        <f>VLOOKUP(A81,BaseDados,2,FALSE)</f>
        <v>9961.2999999999993</v>
      </c>
      <c r="C81" s="17">
        <f>VLOOKUP(A81,BaseDados,3,FALSE)</f>
        <v>0</v>
      </c>
      <c r="D81" s="17">
        <v>0</v>
      </c>
      <c r="E81" s="17">
        <f>VLOOKUP(A81,BaseDados,4,FALSE)</f>
        <v>0</v>
      </c>
      <c r="F81" s="17">
        <f>VLOOKUP(A81,BaseDados,7,FALSE)</f>
        <v>0</v>
      </c>
      <c r="G81" s="17">
        <f>VLOOKUP(A81,BaseDados,5,FALSE)</f>
        <v>0</v>
      </c>
      <c r="H81" s="17">
        <f>VLOOKUP(A81,BaseDados,6,FALSE)</f>
        <v>0</v>
      </c>
      <c r="I81" s="18">
        <f>SUM(B81:H81)</f>
        <v>9961.2999999999993</v>
      </c>
      <c r="J81" s="17">
        <f>VLOOKUP(A81,BaseDados,8,FALSE)</f>
        <v>828.38</v>
      </c>
      <c r="K81" s="17">
        <f>VLOOKUP(A81,BaseDados,9,FALSE)</f>
        <v>1642.19</v>
      </c>
      <c r="L81" s="17">
        <f>SUM(VLOOKUP(A81,BaseDados,10,FALSE),VLOOKUP(A81,BaseDados,12,FALSE),VLOOKUP(A81,BaseDados,13,FALSE),VLOOKUP(A81,BaseDados,14,FALSE),VLOOKUP(A81,BaseDados,15,FALSE),VLOOKUP(A81,BaseDados,16,FALSE),VLOOKUP(A81,BaseDados,17,FALSE),VLOOKUP(A81,BaseDados,19,FALSE),VLOOKUP(A81,BaseDados,21,FALSE),VLOOKUP(A81,BaseDados,23,FALSE),VLOOKUP(A81,BaseDados,11,FALSE),VLOOKUP(A81,BaseDados,20,FALSE))</f>
        <v>13.23</v>
      </c>
      <c r="M81" s="17">
        <f>SUM(VLOOKUP(A81,BaseDados,22,FALSE))</f>
        <v>0</v>
      </c>
      <c r="N81" s="17">
        <f>VLOOKUP(A81,BaseDados,18,FALSE)</f>
        <v>0</v>
      </c>
      <c r="O81" s="19">
        <v>0</v>
      </c>
      <c r="P81" s="18">
        <f>SUM(J81:O81)</f>
        <v>2483.8000000000002</v>
      </c>
      <c r="Q81" s="18">
        <f>I81-P81</f>
        <v>7477.4999999999991</v>
      </c>
      <c r="R81" s="20"/>
      <c r="S81" s="15"/>
    </row>
    <row r="82" spans="1:20" s="21" customFormat="1" ht="15" customHeight="1" x14ac:dyDescent="0.2">
      <c r="A82" s="16" t="s">
        <v>100</v>
      </c>
      <c r="B82" s="17">
        <f>VLOOKUP(A82,BaseDados,2,FALSE)</f>
        <v>3352.89</v>
      </c>
      <c r="C82" s="17">
        <f>VLOOKUP(A82,BaseDados,3,FALSE)</f>
        <v>0</v>
      </c>
      <c r="D82" s="17">
        <v>0</v>
      </c>
      <c r="E82" s="17">
        <f>VLOOKUP(A82,BaseDados,4,FALSE)</f>
        <v>0</v>
      </c>
      <c r="F82" s="17">
        <f>VLOOKUP(A82,BaseDados,7,FALSE)</f>
        <v>0</v>
      </c>
      <c r="G82" s="17">
        <f>VLOOKUP(A82,BaseDados,5,FALSE)</f>
        <v>0</v>
      </c>
      <c r="H82" s="17">
        <f>VLOOKUP(A82,BaseDados,6,FALSE)</f>
        <v>0</v>
      </c>
      <c r="I82" s="18">
        <f>SUM(B82:H82)</f>
        <v>3352.89</v>
      </c>
      <c r="J82" s="17">
        <f>VLOOKUP(A82,BaseDados,8,FALSE)</f>
        <v>311.33999999999997</v>
      </c>
      <c r="K82" s="17">
        <f>VLOOKUP(A82,BaseDados,9,FALSE)</f>
        <v>101.43</v>
      </c>
      <c r="L82" s="17">
        <f>SUM(VLOOKUP(A82,BaseDados,10,FALSE),VLOOKUP(A82,BaseDados,12,FALSE),VLOOKUP(A82,BaseDados,13,FALSE),VLOOKUP(A82,BaseDados,14,FALSE),VLOOKUP(A82,BaseDados,15,FALSE),VLOOKUP(A82,BaseDados,16,FALSE),VLOOKUP(A82,BaseDados,17,FALSE),VLOOKUP(A82,BaseDados,19,FALSE),VLOOKUP(A82,BaseDados,21,FALSE),VLOOKUP(A82,BaseDados,23,FALSE),VLOOKUP(A82,BaseDados,11,FALSE),VLOOKUP(A82,BaseDados,20,FALSE))</f>
        <v>972.52</v>
      </c>
      <c r="M82" s="17">
        <f>SUM(VLOOKUP(A82,BaseDados,22,FALSE))</f>
        <v>0</v>
      </c>
      <c r="N82" s="17">
        <f>VLOOKUP(A82,BaseDados,18,FALSE)</f>
        <v>0</v>
      </c>
      <c r="O82" s="19">
        <v>0</v>
      </c>
      <c r="P82" s="18">
        <f>SUM(J82:O82)</f>
        <v>1385.29</v>
      </c>
      <c r="Q82" s="18">
        <f>I82-P82</f>
        <v>1967.6</v>
      </c>
      <c r="R82" s="20"/>
      <c r="S82" s="15"/>
    </row>
    <row r="83" spans="1:20" s="21" customFormat="1" ht="15" customHeight="1" x14ac:dyDescent="0.2">
      <c r="A83" s="16" t="s">
        <v>101</v>
      </c>
      <c r="B83" s="17">
        <f>VLOOKUP(A83,BaseDados,2,FALSE)</f>
        <v>3352.89</v>
      </c>
      <c r="C83" s="17">
        <f>VLOOKUP(A83,BaseDados,3,FALSE)</f>
        <v>0</v>
      </c>
      <c r="D83" s="17">
        <v>0</v>
      </c>
      <c r="E83" s="17">
        <f>VLOOKUP(A83,BaseDados,4,FALSE)</f>
        <v>0</v>
      </c>
      <c r="F83" s="17">
        <f>VLOOKUP(A83,BaseDados,7,FALSE)</f>
        <v>0</v>
      </c>
      <c r="G83" s="17">
        <f>VLOOKUP(A83,BaseDados,5,FALSE)</f>
        <v>0</v>
      </c>
      <c r="H83" s="17">
        <f>VLOOKUP(A83,BaseDados,6,FALSE)</f>
        <v>300</v>
      </c>
      <c r="I83" s="18">
        <f>SUM(B83:H83)</f>
        <v>3652.89</v>
      </c>
      <c r="J83" s="17">
        <f>VLOOKUP(A83,BaseDados,8,FALSE)</f>
        <v>347.58</v>
      </c>
      <c r="K83" s="17">
        <f>VLOOKUP(A83,BaseDados,9,FALSE)</f>
        <v>141</v>
      </c>
      <c r="L83" s="17">
        <f>SUM(VLOOKUP(A83,BaseDados,10,FALSE),VLOOKUP(A83,BaseDados,12,FALSE),VLOOKUP(A83,BaseDados,13,FALSE),VLOOKUP(A83,BaseDados,14,FALSE),VLOOKUP(A83,BaseDados,15,FALSE),VLOOKUP(A83,BaseDados,16,FALSE),VLOOKUP(A83,BaseDados,17,FALSE),VLOOKUP(A83,BaseDados,19,FALSE),VLOOKUP(A83,BaseDados,21,FALSE),VLOOKUP(A83,BaseDados,23,FALSE),VLOOKUP(A83,BaseDados,11,FALSE),VLOOKUP(A83,BaseDados,20,FALSE))</f>
        <v>243.45000000000002</v>
      </c>
      <c r="M83" s="17">
        <f>SUM(VLOOKUP(A83,BaseDados,22,FALSE))</f>
        <v>0</v>
      </c>
      <c r="N83" s="17">
        <f>VLOOKUP(A83,BaseDados,18,FALSE)</f>
        <v>0</v>
      </c>
      <c r="O83" s="19">
        <v>0</v>
      </c>
      <c r="P83" s="18">
        <f>SUM(J83:O83)</f>
        <v>732.03</v>
      </c>
      <c r="Q83" s="18">
        <f>I83-P83</f>
        <v>2920.8599999999997</v>
      </c>
      <c r="R83" s="20"/>
      <c r="S83" s="15"/>
    </row>
    <row r="84" spans="1:20" s="21" customFormat="1" ht="15" customHeight="1" x14ac:dyDescent="0.2">
      <c r="A84" s="16" t="s">
        <v>102</v>
      </c>
      <c r="B84" s="17">
        <f>VLOOKUP(A84,BaseDados,2,FALSE)</f>
        <v>3352.89</v>
      </c>
      <c r="C84" s="17">
        <f>VLOOKUP(A84,BaseDados,3,FALSE)</f>
        <v>0</v>
      </c>
      <c r="D84" s="17">
        <v>0</v>
      </c>
      <c r="E84" s="17">
        <f>VLOOKUP(A84,BaseDados,4,FALSE)</f>
        <v>0</v>
      </c>
      <c r="F84" s="17">
        <f>VLOOKUP(A84,BaseDados,7,FALSE)</f>
        <v>0</v>
      </c>
      <c r="G84" s="17">
        <f>VLOOKUP(A84,BaseDados,5,FALSE)</f>
        <v>0</v>
      </c>
      <c r="H84" s="17">
        <f>VLOOKUP(A84,BaseDados,6,FALSE)</f>
        <v>0</v>
      </c>
      <c r="I84" s="18">
        <f>SUM(B84:H84)</f>
        <v>3352.89</v>
      </c>
      <c r="J84" s="17">
        <f>VLOOKUP(A84,BaseDados,8,FALSE)</f>
        <v>311.33999999999997</v>
      </c>
      <c r="K84" s="17">
        <f>VLOOKUP(A84,BaseDados,9,FALSE)</f>
        <v>101.43</v>
      </c>
      <c r="L84" s="17">
        <f>SUM(VLOOKUP(A84,BaseDados,10,FALSE),VLOOKUP(A84,BaseDados,12,FALSE),VLOOKUP(A84,BaseDados,13,FALSE),VLOOKUP(A84,BaseDados,14,FALSE),VLOOKUP(A84,BaseDados,15,FALSE),VLOOKUP(A84,BaseDados,16,FALSE),VLOOKUP(A84,BaseDados,17,FALSE),VLOOKUP(A84,BaseDados,19,FALSE),VLOOKUP(A84,BaseDados,21,FALSE),VLOOKUP(A84,BaseDados,23,FALSE),VLOOKUP(A84,BaseDados,11,FALSE),VLOOKUP(A84,BaseDados,20,FALSE))</f>
        <v>13.219999999999999</v>
      </c>
      <c r="M84" s="17">
        <f>SUM(VLOOKUP(A84,BaseDados,22,FALSE))</f>
        <v>0</v>
      </c>
      <c r="N84" s="17">
        <f>VLOOKUP(A84,BaseDados,18,FALSE)</f>
        <v>0</v>
      </c>
      <c r="O84" s="19">
        <v>0</v>
      </c>
      <c r="P84" s="18">
        <f>SUM(J84:O84)</f>
        <v>425.99</v>
      </c>
      <c r="Q84" s="18">
        <f>I84-P84</f>
        <v>2926.8999999999996</v>
      </c>
      <c r="R84" s="20"/>
      <c r="S84" s="15"/>
    </row>
    <row r="85" spans="1:20" s="21" customFormat="1" ht="15" customHeight="1" x14ac:dyDescent="0.2">
      <c r="A85" s="16" t="s">
        <v>103</v>
      </c>
      <c r="B85" s="17">
        <f>VLOOKUP(A85,BaseDados,2,FALSE)</f>
        <v>3113.49</v>
      </c>
      <c r="C85" s="17">
        <f>VLOOKUP(A85,BaseDados,3,FALSE)</f>
        <v>0</v>
      </c>
      <c r="D85" s="17">
        <v>0</v>
      </c>
      <c r="E85" s="17">
        <f>VLOOKUP(A85,BaseDados,4,FALSE)</f>
        <v>0</v>
      </c>
      <c r="F85" s="17">
        <f>VLOOKUP(A85,BaseDados,7,FALSE)</f>
        <v>0</v>
      </c>
      <c r="G85" s="17">
        <f>VLOOKUP(A85,BaseDados,5,FALSE)</f>
        <v>0</v>
      </c>
      <c r="H85" s="17">
        <f>VLOOKUP(A85,BaseDados,6,FALSE)</f>
        <v>0</v>
      </c>
      <c r="I85" s="18">
        <f>SUM(B85:H85)</f>
        <v>3113.49</v>
      </c>
      <c r="J85" s="17">
        <f>VLOOKUP(A85,BaseDados,8,FALSE)</f>
        <v>282.61</v>
      </c>
      <c r="K85" s="17">
        <f>VLOOKUP(A85,BaseDados,9,FALSE)</f>
        <v>69.83</v>
      </c>
      <c r="L85" s="17">
        <f>SUM(VLOOKUP(A85,BaseDados,10,FALSE),VLOOKUP(A85,BaseDados,12,FALSE),VLOOKUP(A85,BaseDados,13,FALSE),VLOOKUP(A85,BaseDados,14,FALSE),VLOOKUP(A85,BaseDados,15,FALSE),VLOOKUP(A85,BaseDados,16,FALSE),VLOOKUP(A85,BaseDados,17,FALSE),VLOOKUP(A85,BaseDados,19,FALSE),VLOOKUP(A85,BaseDados,21,FALSE),VLOOKUP(A85,BaseDados,23,FALSE),VLOOKUP(A85,BaseDados,11,FALSE),VLOOKUP(A85,BaseDados,20,FALSE))</f>
        <v>416.98</v>
      </c>
      <c r="M85" s="17">
        <f>SUM(VLOOKUP(A85,BaseDados,22,FALSE))</f>
        <v>31.13</v>
      </c>
      <c r="N85" s="17">
        <f>VLOOKUP(A85,BaseDados,18,FALSE)</f>
        <v>0</v>
      </c>
      <c r="O85" s="19">
        <v>0</v>
      </c>
      <c r="P85" s="18">
        <f>SUM(J85:O85)</f>
        <v>800.55000000000007</v>
      </c>
      <c r="Q85" s="18">
        <f>I85-P85</f>
        <v>2312.9399999999996</v>
      </c>
      <c r="R85" s="20"/>
      <c r="S85" s="15"/>
    </row>
    <row r="86" spans="1:20" s="21" customFormat="1" ht="15" customHeight="1" x14ac:dyDescent="0.2">
      <c r="A86" s="16" t="s">
        <v>104</v>
      </c>
      <c r="B86" s="17">
        <f>VLOOKUP(A86,BaseDados,2,FALSE)</f>
        <v>6229.27</v>
      </c>
      <c r="C86" s="17">
        <f>VLOOKUP(A86,BaseDados,3,FALSE)</f>
        <v>0</v>
      </c>
      <c r="D86" s="17">
        <v>0</v>
      </c>
      <c r="E86" s="17">
        <f>VLOOKUP(A86,BaseDados,4,FALSE)</f>
        <v>0</v>
      </c>
      <c r="F86" s="17">
        <f>VLOOKUP(A86,BaseDados,7,FALSE)</f>
        <v>0</v>
      </c>
      <c r="G86" s="17">
        <f>VLOOKUP(A86,BaseDados,5,FALSE)</f>
        <v>0</v>
      </c>
      <c r="H86" s="17">
        <f>VLOOKUP(A86,BaseDados,6,FALSE)</f>
        <v>622.92999999999995</v>
      </c>
      <c r="I86" s="18">
        <f>SUM(B86:H86)</f>
        <v>6852.2000000000007</v>
      </c>
      <c r="J86" s="17">
        <f>VLOOKUP(A86,BaseDados,8,FALSE)</f>
        <v>795.48</v>
      </c>
      <c r="K86" s="17">
        <f>VLOOKUP(A86,BaseDados,9,FALSE)</f>
        <v>796.24</v>
      </c>
      <c r="L86" s="17">
        <f>SUM(VLOOKUP(A86,BaseDados,10,FALSE),VLOOKUP(A86,BaseDados,12,FALSE),VLOOKUP(A86,BaseDados,13,FALSE),VLOOKUP(A86,BaseDados,14,FALSE),VLOOKUP(A86,BaseDados,15,FALSE),VLOOKUP(A86,BaseDados,16,FALSE),VLOOKUP(A86,BaseDados,17,FALSE),VLOOKUP(A86,BaseDados,19,FALSE),VLOOKUP(A86,BaseDados,21,FALSE),VLOOKUP(A86,BaseDados,23,FALSE),VLOOKUP(A86,BaseDados,11,FALSE),VLOOKUP(A86,BaseDados,20,FALSE))</f>
        <v>386.15999999999997</v>
      </c>
      <c r="M86" s="17">
        <f>SUM(VLOOKUP(A86,BaseDados,22,FALSE))</f>
        <v>0</v>
      </c>
      <c r="N86" s="17">
        <f>VLOOKUP(A86,BaseDados,18,FALSE)</f>
        <v>0</v>
      </c>
      <c r="O86" s="19">
        <v>0</v>
      </c>
      <c r="P86" s="18">
        <f>SUM(J86:O86)</f>
        <v>1977.88</v>
      </c>
      <c r="Q86" s="18">
        <f>I86-P86</f>
        <v>4874.3200000000006</v>
      </c>
      <c r="R86" s="20"/>
      <c r="S86" s="15"/>
    </row>
    <row r="87" spans="1:20" s="21" customFormat="1" ht="15" customHeight="1" x14ac:dyDescent="0.2">
      <c r="A87" s="16" t="s">
        <v>105</v>
      </c>
      <c r="B87" s="17">
        <f>VLOOKUP(A87,BaseDados,2,FALSE)</f>
        <v>3113.48</v>
      </c>
      <c r="C87" s="17">
        <f>VLOOKUP(A87,BaseDados,3,FALSE)</f>
        <v>0</v>
      </c>
      <c r="D87" s="17">
        <v>0</v>
      </c>
      <c r="E87" s="17">
        <f>VLOOKUP(A87,BaseDados,4,FALSE)</f>
        <v>0</v>
      </c>
      <c r="F87" s="17">
        <f>VLOOKUP(A87,BaseDados,7,FALSE)</f>
        <v>0</v>
      </c>
      <c r="G87" s="17">
        <f>VLOOKUP(A87,BaseDados,5,FALSE)</f>
        <v>0</v>
      </c>
      <c r="H87" s="17">
        <f>VLOOKUP(A87,BaseDados,6,FALSE)</f>
        <v>0</v>
      </c>
      <c r="I87" s="18">
        <f>SUM(B87:H87)</f>
        <v>3113.48</v>
      </c>
      <c r="J87" s="17">
        <f>VLOOKUP(A87,BaseDados,8,FALSE)</f>
        <v>282.61</v>
      </c>
      <c r="K87" s="17">
        <f>VLOOKUP(A87,BaseDados,9,FALSE)</f>
        <v>69.83</v>
      </c>
      <c r="L87" s="17">
        <f>SUM(VLOOKUP(A87,BaseDados,10,FALSE),VLOOKUP(A87,BaseDados,12,FALSE),VLOOKUP(A87,BaseDados,13,FALSE),VLOOKUP(A87,BaseDados,14,FALSE),VLOOKUP(A87,BaseDados,15,FALSE),VLOOKUP(A87,BaseDados,16,FALSE),VLOOKUP(A87,BaseDados,17,FALSE),VLOOKUP(A87,BaseDados,19,FALSE),VLOOKUP(A87,BaseDados,21,FALSE),VLOOKUP(A87,BaseDados,23,FALSE),VLOOKUP(A87,BaseDados,11,FALSE),VLOOKUP(A87,BaseDados,20,FALSE))</f>
        <v>13.219999999999999</v>
      </c>
      <c r="M87" s="17">
        <f>SUM(VLOOKUP(A87,BaseDados,22,FALSE))</f>
        <v>0</v>
      </c>
      <c r="N87" s="17">
        <f>VLOOKUP(A87,BaseDados,18,FALSE)</f>
        <v>0</v>
      </c>
      <c r="O87" s="19">
        <v>0</v>
      </c>
      <c r="P87" s="18">
        <f>SUM(J87:O87)</f>
        <v>365.65999999999997</v>
      </c>
      <c r="Q87" s="18">
        <f>I87-P87</f>
        <v>2747.82</v>
      </c>
      <c r="R87" s="20"/>
      <c r="S87" s="15"/>
    </row>
    <row r="88" spans="1:20" s="21" customFormat="1" ht="15" customHeight="1" x14ac:dyDescent="0.2">
      <c r="A88" s="16" t="s">
        <v>106</v>
      </c>
      <c r="B88" s="17">
        <f>VLOOKUP(A88,BaseDados,2,FALSE)</f>
        <v>3271.11</v>
      </c>
      <c r="C88" s="17">
        <f>VLOOKUP(A88,BaseDados,3,FALSE)</f>
        <v>0</v>
      </c>
      <c r="D88" s="17">
        <v>0</v>
      </c>
      <c r="E88" s="17">
        <f>VLOOKUP(A88,BaseDados,4,FALSE)</f>
        <v>0</v>
      </c>
      <c r="F88" s="17">
        <f>VLOOKUP(A88,BaseDados,7,FALSE)</f>
        <v>0</v>
      </c>
      <c r="G88" s="17">
        <f>VLOOKUP(A88,BaseDados,5,FALSE)</f>
        <v>0</v>
      </c>
      <c r="H88" s="17">
        <f>VLOOKUP(A88,BaseDados,6,FALSE)</f>
        <v>3551.18</v>
      </c>
      <c r="I88" s="18">
        <f>SUM(B88:H88)</f>
        <v>6822.29</v>
      </c>
      <c r="J88" s="17">
        <f>VLOOKUP(A88,BaseDados,8,FALSE)</f>
        <v>791.29</v>
      </c>
      <c r="K88" s="17">
        <f>VLOOKUP(A88,BaseDados,9,FALSE)</f>
        <v>789.17</v>
      </c>
      <c r="L88" s="17">
        <f>SUM(VLOOKUP(A88,BaseDados,10,FALSE),VLOOKUP(A88,BaseDados,12,FALSE),VLOOKUP(A88,BaseDados,13,FALSE),VLOOKUP(A88,BaseDados,14,FALSE),VLOOKUP(A88,BaseDados,15,FALSE),VLOOKUP(A88,BaseDados,16,FALSE),VLOOKUP(A88,BaseDados,17,FALSE),VLOOKUP(A88,BaseDados,19,FALSE),VLOOKUP(A88,BaseDados,21,FALSE),VLOOKUP(A88,BaseDados,23,FALSE),VLOOKUP(A88,BaseDados,11,FALSE),VLOOKUP(A88,BaseDados,20,FALSE))</f>
        <v>1054.73</v>
      </c>
      <c r="M88" s="17">
        <f>SUM(VLOOKUP(A88,BaseDados,22,FALSE))</f>
        <v>0</v>
      </c>
      <c r="N88" s="17">
        <f>VLOOKUP(A88,BaseDados,18,FALSE)</f>
        <v>0</v>
      </c>
      <c r="O88" s="19">
        <v>0</v>
      </c>
      <c r="P88" s="18">
        <f>SUM(J88:O88)</f>
        <v>2635.19</v>
      </c>
      <c r="Q88" s="18">
        <f>I88-P88</f>
        <v>4187.1000000000004</v>
      </c>
      <c r="R88" s="20"/>
      <c r="S88" s="15"/>
    </row>
    <row r="89" spans="1:20" s="21" customFormat="1" ht="15" customHeight="1" x14ac:dyDescent="0.2">
      <c r="A89" s="16" t="s">
        <v>107</v>
      </c>
      <c r="B89" s="17">
        <f>VLOOKUP(A89,BaseDados,2,FALSE)</f>
        <v>1556.75</v>
      </c>
      <c r="C89" s="17">
        <f>VLOOKUP(A89,BaseDados,3,FALSE)</f>
        <v>3491.31</v>
      </c>
      <c r="D89" s="17">
        <v>0</v>
      </c>
      <c r="E89" s="17">
        <f>VLOOKUP(A89,BaseDados,4,FALSE)</f>
        <v>0</v>
      </c>
      <c r="F89" s="17">
        <f>VLOOKUP(A89,BaseDados,7,FALSE)</f>
        <v>0</v>
      </c>
      <c r="G89" s="17">
        <f>VLOOKUP(A89,BaseDados,5,FALSE)</f>
        <v>0</v>
      </c>
      <c r="H89" s="17">
        <f>VLOOKUP(A89,BaseDados,6,FALSE)</f>
        <v>0</v>
      </c>
      <c r="I89" s="18">
        <f>SUM(B89:H89)</f>
        <v>5048.0599999999995</v>
      </c>
      <c r="J89" s="17">
        <f>VLOOKUP(A89,BaseDados,8,FALSE)</f>
        <v>347.39</v>
      </c>
      <c r="K89" s="17">
        <f>VLOOKUP(A89,BaseDados,9,FALSE)</f>
        <v>0</v>
      </c>
      <c r="L89" s="17">
        <f>SUM(VLOOKUP(A89,BaseDados,10,FALSE),VLOOKUP(A89,BaseDados,12,FALSE),VLOOKUP(A89,BaseDados,13,FALSE),VLOOKUP(A89,BaseDados,14,FALSE),VLOOKUP(A89,BaseDados,15,FALSE),VLOOKUP(A89,BaseDados,16,FALSE),VLOOKUP(A89,BaseDados,17,FALSE),VLOOKUP(A89,BaseDados,19,FALSE),VLOOKUP(A89,BaseDados,21,FALSE),VLOOKUP(A89,BaseDados,23,FALSE),VLOOKUP(A89,BaseDados,11,FALSE),VLOOKUP(A89,BaseDados,20,FALSE))</f>
        <v>101.67</v>
      </c>
      <c r="M89" s="17">
        <f>SUM(VLOOKUP(A89,BaseDados,22,FALSE))</f>
        <v>0</v>
      </c>
      <c r="N89" s="17">
        <f>VLOOKUP(A89,BaseDados,18,FALSE)</f>
        <v>3319.28</v>
      </c>
      <c r="O89" s="19">
        <v>0</v>
      </c>
      <c r="P89" s="18">
        <f>SUM(J89:O89)</f>
        <v>3768.34</v>
      </c>
      <c r="Q89" s="18">
        <f>I89-P89</f>
        <v>1279.7199999999993</v>
      </c>
      <c r="R89" s="20"/>
      <c r="S89" s="15"/>
    </row>
    <row r="90" spans="1:20" s="28" customFormat="1" ht="15" customHeight="1" x14ac:dyDescent="0.2">
      <c r="A90" s="16" t="s">
        <v>108</v>
      </c>
      <c r="B90" s="17">
        <f>VLOOKUP(A90,BaseDados,2,FALSE)</f>
        <v>3113.49</v>
      </c>
      <c r="C90" s="17">
        <f>VLOOKUP(A90,BaseDados,3,FALSE)</f>
        <v>0</v>
      </c>
      <c r="D90" s="17">
        <v>0</v>
      </c>
      <c r="E90" s="17">
        <f>VLOOKUP(A90,BaseDados,4,FALSE)</f>
        <v>0</v>
      </c>
      <c r="F90" s="17">
        <f>VLOOKUP(A90,BaseDados,7,FALSE)</f>
        <v>0</v>
      </c>
      <c r="G90" s="17">
        <f>VLOOKUP(A90,BaseDados,5,FALSE)</f>
        <v>0</v>
      </c>
      <c r="H90" s="17">
        <f>VLOOKUP(A90,BaseDados,6,FALSE)</f>
        <v>0</v>
      </c>
      <c r="I90" s="18">
        <f>SUM(B90:H90)</f>
        <v>3113.49</v>
      </c>
      <c r="J90" s="17">
        <f>VLOOKUP(A90,BaseDados,8,FALSE)</f>
        <v>282.61</v>
      </c>
      <c r="K90" s="17">
        <f>VLOOKUP(A90,BaseDados,9,FALSE)</f>
        <v>69.83</v>
      </c>
      <c r="L90" s="17">
        <f>SUM(VLOOKUP(A90,BaseDados,10,FALSE),VLOOKUP(A90,BaseDados,12,FALSE),VLOOKUP(A90,BaseDados,13,FALSE),VLOOKUP(A90,BaseDados,14,FALSE),VLOOKUP(A90,BaseDados,15,FALSE),VLOOKUP(A90,BaseDados,16,FALSE),VLOOKUP(A90,BaseDados,17,FALSE),VLOOKUP(A90,BaseDados,19,FALSE),VLOOKUP(A90,BaseDados,21,FALSE),VLOOKUP(A90,BaseDados,23,FALSE),VLOOKUP(A90,BaseDados,11,FALSE),VLOOKUP(A90,BaseDados,20,FALSE))</f>
        <v>199.62</v>
      </c>
      <c r="M90" s="17">
        <f>SUM(VLOOKUP(A90,BaseDados,22,FALSE))</f>
        <v>31.13</v>
      </c>
      <c r="N90" s="17">
        <f>VLOOKUP(A90,BaseDados,18,FALSE)</f>
        <v>0</v>
      </c>
      <c r="O90" s="19">
        <v>0</v>
      </c>
      <c r="P90" s="18">
        <f>SUM(J90:O90)</f>
        <v>583.18999999999994</v>
      </c>
      <c r="Q90" s="18">
        <f>I90-P90</f>
        <v>2530.2999999999997</v>
      </c>
      <c r="R90" s="20"/>
      <c r="S90" s="15"/>
      <c r="T90" s="21"/>
    </row>
    <row r="91" spans="1:20" s="21" customFormat="1" ht="15" customHeight="1" x14ac:dyDescent="0.2">
      <c r="A91" s="16" t="s">
        <v>109</v>
      </c>
      <c r="B91" s="17">
        <f>VLOOKUP(A91,BaseDados,2,FALSE)</f>
        <v>6077.34</v>
      </c>
      <c r="C91" s="17">
        <f>VLOOKUP(A91,BaseDados,3,FALSE)</f>
        <v>0</v>
      </c>
      <c r="D91" s="17">
        <v>0</v>
      </c>
      <c r="E91" s="17">
        <f>VLOOKUP(A91,BaseDados,4,FALSE)</f>
        <v>0</v>
      </c>
      <c r="F91" s="17">
        <f>VLOOKUP(A91,BaseDados,7,FALSE)</f>
        <v>0</v>
      </c>
      <c r="G91" s="17">
        <f>VLOOKUP(A91,BaseDados,5,FALSE)</f>
        <v>0</v>
      </c>
      <c r="H91" s="17">
        <f>VLOOKUP(A91,BaseDados,6,FALSE)</f>
        <v>300</v>
      </c>
      <c r="I91" s="18">
        <f>SUM(B91:H91)</f>
        <v>6377.34</v>
      </c>
      <c r="J91" s="17">
        <f>VLOOKUP(A91,BaseDados,8,FALSE)</f>
        <v>729</v>
      </c>
      <c r="K91" s="17">
        <f>VLOOKUP(A91,BaseDados,9,FALSE)</f>
        <v>683.93</v>
      </c>
      <c r="L91" s="17">
        <f>SUM(VLOOKUP(A91,BaseDados,10,FALSE),VLOOKUP(A91,BaseDados,12,FALSE),VLOOKUP(A91,BaseDados,13,FALSE),VLOOKUP(A91,BaseDados,14,FALSE),VLOOKUP(A91,BaseDados,15,FALSE),VLOOKUP(A91,BaseDados,16,FALSE),VLOOKUP(A91,BaseDados,17,FALSE),VLOOKUP(A91,BaseDados,19,FALSE),VLOOKUP(A91,BaseDados,21,FALSE),VLOOKUP(A91,BaseDados,23,FALSE),VLOOKUP(A91,BaseDados,11,FALSE),VLOOKUP(A91,BaseDados,20,FALSE))</f>
        <v>25.22</v>
      </c>
      <c r="M91" s="17">
        <f>SUM(VLOOKUP(A91,BaseDados,22,FALSE))</f>
        <v>0</v>
      </c>
      <c r="N91" s="17">
        <f>VLOOKUP(A91,BaseDados,18,FALSE)</f>
        <v>0</v>
      </c>
      <c r="O91" s="19">
        <v>0</v>
      </c>
      <c r="P91" s="18">
        <f>SUM(J91:O91)</f>
        <v>1438.1499999999999</v>
      </c>
      <c r="Q91" s="18">
        <f>I91-P91</f>
        <v>4939.1900000000005</v>
      </c>
      <c r="R91" s="20"/>
      <c r="S91" s="15"/>
    </row>
    <row r="92" spans="1:20" s="21" customFormat="1" ht="15" customHeight="1" x14ac:dyDescent="0.2">
      <c r="A92" s="16" t="s">
        <v>110</v>
      </c>
      <c r="B92" s="17">
        <f>VLOOKUP(A92,BaseDados,2,FALSE)</f>
        <v>5064.45</v>
      </c>
      <c r="C92" s="17">
        <f>VLOOKUP(A92,BaseDados,3,FALSE)</f>
        <v>7628.44</v>
      </c>
      <c r="D92" s="17">
        <v>0</v>
      </c>
      <c r="E92" s="17">
        <f>VLOOKUP(A92,BaseDados,4,FALSE)</f>
        <v>0</v>
      </c>
      <c r="F92" s="17">
        <f>VLOOKUP(A92,BaseDados,7,FALSE)</f>
        <v>0</v>
      </c>
      <c r="G92" s="17">
        <f>VLOOKUP(A92,BaseDados,5,FALSE)</f>
        <v>0</v>
      </c>
      <c r="H92" s="17">
        <f>VLOOKUP(A92,BaseDados,6,FALSE)</f>
        <v>3896.09</v>
      </c>
      <c r="I92" s="18">
        <f>SUM(B92:H92)</f>
        <v>16588.98</v>
      </c>
      <c r="J92" s="17">
        <f>VLOOKUP(A92,BaseDados,8,FALSE)</f>
        <v>828.38</v>
      </c>
      <c r="K92" s="17">
        <f>VLOOKUP(A92,BaseDados,9,FALSE)</f>
        <v>1393.04</v>
      </c>
      <c r="L92" s="17">
        <f>SUM(VLOOKUP(A92,BaseDados,10,FALSE),VLOOKUP(A92,BaseDados,12,FALSE),VLOOKUP(A92,BaseDados,13,FALSE),VLOOKUP(A92,BaseDados,14,FALSE),VLOOKUP(A92,BaseDados,15,FALSE),VLOOKUP(A92,BaseDados,16,FALSE),VLOOKUP(A92,BaseDados,17,FALSE),VLOOKUP(A92,BaseDados,19,FALSE),VLOOKUP(A92,BaseDados,21,FALSE),VLOOKUP(A92,BaseDados,23,FALSE),VLOOKUP(A92,BaseDados,11,FALSE),VLOOKUP(A92,BaseDados,20,FALSE))</f>
        <v>126.42</v>
      </c>
      <c r="M92" s="17">
        <f>SUM(VLOOKUP(A92,BaseDados,22,FALSE))</f>
        <v>0</v>
      </c>
      <c r="N92" s="17">
        <f>VLOOKUP(A92,BaseDados,18,FALSE)</f>
        <v>7388.92</v>
      </c>
      <c r="O92" s="19">
        <v>0</v>
      </c>
      <c r="P92" s="18">
        <f>SUM(J92:O92)</f>
        <v>9736.76</v>
      </c>
      <c r="Q92" s="18">
        <f>I92-P92</f>
        <v>6852.2199999999993</v>
      </c>
      <c r="R92" s="20"/>
      <c r="S92" s="15"/>
    </row>
    <row r="93" spans="1:20" s="21" customFormat="1" ht="15" customHeight="1" x14ac:dyDescent="0.2">
      <c r="A93" s="16" t="s">
        <v>111</v>
      </c>
      <c r="B93" s="17">
        <f>VLOOKUP(A93,BaseDados,2,FALSE)</f>
        <v>10468.24</v>
      </c>
      <c r="C93" s="17">
        <f>VLOOKUP(A93,BaseDados,3,FALSE)</f>
        <v>0</v>
      </c>
      <c r="D93" s="17">
        <v>0</v>
      </c>
      <c r="E93" s="17">
        <f>VLOOKUP(A93,BaseDados,4,FALSE)</f>
        <v>0</v>
      </c>
      <c r="F93" s="17">
        <f>VLOOKUP(A93,BaseDados,7,FALSE)</f>
        <v>0</v>
      </c>
      <c r="G93" s="17">
        <f>VLOOKUP(A93,BaseDados,5,FALSE)</f>
        <v>0</v>
      </c>
      <c r="H93" s="17">
        <f>VLOOKUP(A93,BaseDados,6,FALSE)</f>
        <v>2093.64</v>
      </c>
      <c r="I93" s="18">
        <f>SUM(B93:H93)</f>
        <v>12561.88</v>
      </c>
      <c r="J93" s="17">
        <f>VLOOKUP(A93,BaseDados,8,FALSE)</f>
        <v>828.38</v>
      </c>
      <c r="K93" s="17">
        <f>VLOOKUP(A93,BaseDados,9,FALSE)</f>
        <v>2305.2199999999998</v>
      </c>
      <c r="L93" s="17">
        <f>SUM(VLOOKUP(A93,BaseDados,10,FALSE),VLOOKUP(A93,BaseDados,12,FALSE),VLOOKUP(A93,BaseDados,13,FALSE),VLOOKUP(A93,BaseDados,14,FALSE),VLOOKUP(A93,BaseDados,15,FALSE),VLOOKUP(A93,BaseDados,16,FALSE),VLOOKUP(A93,BaseDados,17,FALSE),VLOOKUP(A93,BaseDados,19,FALSE),VLOOKUP(A93,BaseDados,21,FALSE),VLOOKUP(A93,BaseDados,23,FALSE),VLOOKUP(A93,BaseDados,11,FALSE),VLOOKUP(A93,BaseDados,20,FALSE))</f>
        <v>546.26</v>
      </c>
      <c r="M93" s="17">
        <f>SUM(VLOOKUP(A93,BaseDados,22,FALSE))</f>
        <v>0</v>
      </c>
      <c r="N93" s="17">
        <f>VLOOKUP(A93,BaseDados,18,FALSE)</f>
        <v>0</v>
      </c>
      <c r="O93" s="19">
        <v>0</v>
      </c>
      <c r="P93" s="18">
        <f>SUM(J93:O93)</f>
        <v>3679.8599999999997</v>
      </c>
      <c r="Q93" s="18">
        <f>I93-P93</f>
        <v>8882.02</v>
      </c>
      <c r="R93" s="20"/>
      <c r="S93" s="15"/>
    </row>
    <row r="94" spans="1:20" s="21" customFormat="1" ht="15" customHeight="1" x14ac:dyDescent="0.2">
      <c r="A94" s="16" t="s">
        <v>112</v>
      </c>
      <c r="B94" s="17">
        <f>VLOOKUP(A94,BaseDados,2,FALSE)</f>
        <v>3113.49</v>
      </c>
      <c r="C94" s="17">
        <f>VLOOKUP(A94,BaseDados,3,FALSE)</f>
        <v>0</v>
      </c>
      <c r="D94" s="17">
        <v>0</v>
      </c>
      <c r="E94" s="17">
        <f>VLOOKUP(A94,BaseDados,4,FALSE)</f>
        <v>0</v>
      </c>
      <c r="F94" s="17">
        <f>VLOOKUP(A94,BaseDados,7,FALSE)</f>
        <v>0</v>
      </c>
      <c r="G94" s="17">
        <f>VLOOKUP(A94,BaseDados,5,FALSE)</f>
        <v>0</v>
      </c>
      <c r="H94" s="17">
        <f>VLOOKUP(A94,BaseDados,6,FALSE)</f>
        <v>300</v>
      </c>
      <c r="I94" s="18">
        <f>SUM(B94:H94)</f>
        <v>3413.49</v>
      </c>
      <c r="J94" s="17">
        <f>VLOOKUP(A94,BaseDados,8,FALSE)</f>
        <v>318.61</v>
      </c>
      <c r="K94" s="17">
        <f>VLOOKUP(A94,BaseDados,9,FALSE)</f>
        <v>109.43</v>
      </c>
      <c r="L94" s="17">
        <f>SUM(VLOOKUP(A94,BaseDados,10,FALSE),VLOOKUP(A94,BaseDados,12,FALSE),VLOOKUP(A94,BaseDados,13,FALSE),VLOOKUP(A94,BaseDados,14,FALSE),VLOOKUP(A94,BaseDados,15,FALSE),VLOOKUP(A94,BaseDados,16,FALSE),VLOOKUP(A94,BaseDados,17,FALSE),VLOOKUP(A94,BaseDados,19,FALSE),VLOOKUP(A94,BaseDados,21,FALSE),VLOOKUP(A94,BaseDados,23,FALSE),VLOOKUP(A94,BaseDados,11,FALSE),VLOOKUP(A94,BaseDados,20,FALSE))</f>
        <v>23.16</v>
      </c>
      <c r="M94" s="17">
        <f>SUM(VLOOKUP(A94,BaseDados,22,FALSE))</f>
        <v>0</v>
      </c>
      <c r="N94" s="17">
        <f>VLOOKUP(A94,BaseDados,18,FALSE)</f>
        <v>0</v>
      </c>
      <c r="O94" s="19">
        <v>0</v>
      </c>
      <c r="P94" s="18">
        <f>SUM(J94:O94)</f>
        <v>451.20000000000005</v>
      </c>
      <c r="Q94" s="18">
        <f>I94-P94</f>
        <v>2962.29</v>
      </c>
      <c r="R94" s="20"/>
      <c r="S94" s="15"/>
    </row>
    <row r="95" spans="1:20" s="21" customFormat="1" ht="15" customHeight="1" x14ac:dyDescent="0.2">
      <c r="A95" s="16" t="s">
        <v>113</v>
      </c>
      <c r="B95" s="17">
        <f>VLOOKUP(A95,BaseDados,2,FALSE)</f>
        <v>10392.65</v>
      </c>
      <c r="C95" s="17">
        <f>VLOOKUP(A95,BaseDados,3,FALSE)</f>
        <v>0</v>
      </c>
      <c r="D95" s="17">
        <v>0</v>
      </c>
      <c r="E95" s="17">
        <f>VLOOKUP(A95,BaseDados,4,FALSE)</f>
        <v>0</v>
      </c>
      <c r="F95" s="17">
        <f>VLOOKUP(A95,BaseDados,7,FALSE)</f>
        <v>0</v>
      </c>
      <c r="G95" s="17">
        <f>VLOOKUP(A95,BaseDados,5,FALSE)</f>
        <v>0</v>
      </c>
      <c r="H95" s="17">
        <f>VLOOKUP(A95,BaseDados,6,FALSE)</f>
        <v>300</v>
      </c>
      <c r="I95" s="18">
        <f>SUM(B95:H95)</f>
        <v>10692.65</v>
      </c>
      <c r="J95" s="17">
        <f>VLOOKUP(A95,BaseDados,8,FALSE)</f>
        <v>828.38</v>
      </c>
      <c r="K95" s="17">
        <f>VLOOKUP(A95,BaseDados,9,FALSE)</f>
        <v>1843.31</v>
      </c>
      <c r="L95" s="17">
        <f>SUM(VLOOKUP(A95,BaseDados,10,FALSE),VLOOKUP(A95,BaseDados,12,FALSE),VLOOKUP(A95,BaseDados,13,FALSE),VLOOKUP(A95,BaseDados,14,FALSE),VLOOKUP(A95,BaseDados,15,FALSE),VLOOKUP(A95,BaseDados,16,FALSE),VLOOKUP(A95,BaseDados,17,FALSE),VLOOKUP(A95,BaseDados,19,FALSE),VLOOKUP(A95,BaseDados,21,FALSE),VLOOKUP(A95,BaseDados,23,FALSE),VLOOKUP(A95,BaseDados,11,FALSE),VLOOKUP(A95,BaseDados,20,FALSE))</f>
        <v>12.81</v>
      </c>
      <c r="M95" s="17">
        <f>SUM(VLOOKUP(A95,BaseDados,22,FALSE))</f>
        <v>0</v>
      </c>
      <c r="N95" s="17">
        <f>VLOOKUP(A95,BaseDados,18,FALSE)</f>
        <v>0</v>
      </c>
      <c r="O95" s="19">
        <v>0</v>
      </c>
      <c r="P95" s="18">
        <f>SUM(J95:O95)</f>
        <v>2684.5</v>
      </c>
      <c r="Q95" s="18">
        <f>I95-P95</f>
        <v>8008.15</v>
      </c>
      <c r="R95" s="20"/>
      <c r="S95" s="15"/>
    </row>
    <row r="96" spans="1:20" s="21" customFormat="1" ht="15" customHeight="1" x14ac:dyDescent="0.2">
      <c r="A96" s="16" t="s">
        <v>114</v>
      </c>
      <c r="B96" s="17">
        <f>VLOOKUP(A96,BaseDados,2,FALSE)</f>
        <v>10468.24</v>
      </c>
      <c r="C96" s="17">
        <f>VLOOKUP(A96,BaseDados,3,FALSE)</f>
        <v>0</v>
      </c>
      <c r="D96" s="17">
        <v>0</v>
      </c>
      <c r="E96" s="17">
        <f>VLOOKUP(A96,BaseDados,4,FALSE)</f>
        <v>0</v>
      </c>
      <c r="F96" s="17">
        <f>VLOOKUP(A96,BaseDados,7,FALSE)</f>
        <v>0</v>
      </c>
      <c r="G96" s="17">
        <f>VLOOKUP(A96,BaseDados,5,FALSE)</f>
        <v>0</v>
      </c>
      <c r="H96" s="17">
        <f>VLOOKUP(A96,BaseDados,6,FALSE)</f>
        <v>3440.47</v>
      </c>
      <c r="I96" s="18">
        <f>SUM(B96:H96)</f>
        <v>13908.71</v>
      </c>
      <c r="J96" s="17">
        <f>VLOOKUP(A96,BaseDados,8,FALSE)</f>
        <v>828.38</v>
      </c>
      <c r="K96" s="17">
        <f>VLOOKUP(A96,BaseDados,9,FALSE)</f>
        <v>2727.73</v>
      </c>
      <c r="L96" s="17">
        <f>SUM(VLOOKUP(A96,BaseDados,10,FALSE),VLOOKUP(A96,BaseDados,12,FALSE),VLOOKUP(A96,BaseDados,13,FALSE),VLOOKUP(A96,BaseDados,14,FALSE),VLOOKUP(A96,BaseDados,15,FALSE),VLOOKUP(A96,BaseDados,16,FALSE),VLOOKUP(A96,BaseDados,17,FALSE),VLOOKUP(A96,BaseDados,19,FALSE),VLOOKUP(A96,BaseDados,21,FALSE),VLOOKUP(A96,BaseDados,23,FALSE),VLOOKUP(A96,BaseDados,11,FALSE),VLOOKUP(A96,BaseDados,20,FALSE))</f>
        <v>13.23</v>
      </c>
      <c r="M96" s="17">
        <f>SUM(VLOOKUP(A96,BaseDados,22,FALSE))</f>
        <v>104.68</v>
      </c>
      <c r="N96" s="17">
        <f>VLOOKUP(A96,BaseDados,18,FALSE)</f>
        <v>0</v>
      </c>
      <c r="O96" s="19">
        <v>0</v>
      </c>
      <c r="P96" s="18">
        <f>SUM(J96:O96)</f>
        <v>3674.02</v>
      </c>
      <c r="Q96" s="18">
        <f>I96-P96</f>
        <v>10234.689999999999</v>
      </c>
      <c r="R96" s="20"/>
      <c r="S96" s="15"/>
    </row>
    <row r="97" spans="1:19" s="21" customFormat="1" ht="15" customHeight="1" x14ac:dyDescent="0.2">
      <c r="A97" s="16" t="s">
        <v>115</v>
      </c>
      <c r="B97" s="17">
        <f>VLOOKUP(A97,BaseDados,2,FALSE)</f>
        <v>10392.65</v>
      </c>
      <c r="C97" s="17">
        <f>VLOOKUP(A97,BaseDados,3,FALSE)</f>
        <v>0</v>
      </c>
      <c r="D97" s="17">
        <v>0</v>
      </c>
      <c r="E97" s="17">
        <f>VLOOKUP(A97,BaseDados,4,FALSE)</f>
        <v>0</v>
      </c>
      <c r="F97" s="17">
        <f>VLOOKUP(A97,BaseDados,7,FALSE)</f>
        <v>0</v>
      </c>
      <c r="G97" s="17">
        <f>VLOOKUP(A97,BaseDados,5,FALSE)</f>
        <v>0</v>
      </c>
      <c r="H97" s="17">
        <f>VLOOKUP(A97,BaseDados,6,FALSE)</f>
        <v>0</v>
      </c>
      <c r="I97" s="18">
        <f>SUM(B97:H97)</f>
        <v>10392.65</v>
      </c>
      <c r="J97" s="17">
        <f>VLOOKUP(A97,BaseDados,8,FALSE)</f>
        <v>828.38</v>
      </c>
      <c r="K97" s="17">
        <f>VLOOKUP(A97,BaseDados,9,FALSE)</f>
        <v>1760.81</v>
      </c>
      <c r="L97" s="17">
        <f>SUM(VLOOKUP(A97,BaseDados,10,FALSE),VLOOKUP(A97,BaseDados,12,FALSE),VLOOKUP(A97,BaseDados,13,FALSE),VLOOKUP(A97,BaseDados,14,FALSE),VLOOKUP(A97,BaseDados,15,FALSE),VLOOKUP(A97,BaseDados,16,FALSE),VLOOKUP(A97,BaseDados,17,FALSE),VLOOKUP(A97,BaseDados,19,FALSE),VLOOKUP(A97,BaseDados,21,FALSE),VLOOKUP(A97,BaseDados,23,FALSE),VLOOKUP(A97,BaseDados,11,FALSE),VLOOKUP(A97,BaseDados,20,FALSE))</f>
        <v>13.219999999999999</v>
      </c>
      <c r="M97" s="17">
        <f>SUM(VLOOKUP(A97,BaseDados,22,FALSE))</f>
        <v>103.93</v>
      </c>
      <c r="N97" s="17">
        <f>VLOOKUP(A97,BaseDados,18,FALSE)</f>
        <v>0</v>
      </c>
      <c r="O97" s="19">
        <v>0</v>
      </c>
      <c r="P97" s="18">
        <f>SUM(J97:O97)</f>
        <v>2706.3399999999997</v>
      </c>
      <c r="Q97" s="18">
        <f>I97-P97</f>
        <v>7686.3099999999995</v>
      </c>
      <c r="R97" s="20"/>
      <c r="S97" s="15"/>
    </row>
    <row r="98" spans="1:19" s="21" customFormat="1" ht="15" customHeight="1" x14ac:dyDescent="0.2">
      <c r="A98" s="23" t="s">
        <v>116</v>
      </c>
      <c r="B98" s="17">
        <f>VLOOKUP(A98,BaseDados,2,FALSE)</f>
        <v>3113.49</v>
      </c>
      <c r="C98" s="17">
        <f>VLOOKUP(A98,BaseDados,3,FALSE)</f>
        <v>0</v>
      </c>
      <c r="D98" s="17">
        <v>0</v>
      </c>
      <c r="E98" s="17">
        <f>VLOOKUP(A98,BaseDados,4,FALSE)</f>
        <v>0</v>
      </c>
      <c r="F98" s="17">
        <f>VLOOKUP(A98,BaseDados,7,FALSE)</f>
        <v>0</v>
      </c>
      <c r="G98" s="17">
        <f>VLOOKUP(A98,BaseDados,5,FALSE)</f>
        <v>0</v>
      </c>
      <c r="H98" s="17">
        <f>VLOOKUP(A98,BaseDados,6,FALSE)</f>
        <v>0</v>
      </c>
      <c r="I98" s="18">
        <f>SUM(B98:H98)</f>
        <v>3113.49</v>
      </c>
      <c r="J98" s="17">
        <f>VLOOKUP(A98,BaseDados,8,FALSE)</f>
        <v>282.61</v>
      </c>
      <c r="K98" s="17">
        <f>VLOOKUP(A98,BaseDados,9,FALSE)</f>
        <v>69.83</v>
      </c>
      <c r="L98" s="17">
        <f>SUM(VLOOKUP(A98,BaseDados,10,FALSE),VLOOKUP(A98,BaseDados,12,FALSE),VLOOKUP(A98,BaseDados,13,FALSE),VLOOKUP(A98,BaseDados,14,FALSE),VLOOKUP(A98,BaseDados,15,FALSE),VLOOKUP(A98,BaseDados,16,FALSE),VLOOKUP(A98,BaseDados,17,FALSE),VLOOKUP(A98,BaseDados,19,FALSE),VLOOKUP(A98,BaseDados,21,FALSE),VLOOKUP(A98,BaseDados,23,FALSE),VLOOKUP(A98,BaseDados,11,FALSE),VLOOKUP(A98,BaseDados,20,FALSE))</f>
        <v>11.98</v>
      </c>
      <c r="M98" s="17">
        <f>SUM(VLOOKUP(A98,BaseDados,22,FALSE))</f>
        <v>31.13</v>
      </c>
      <c r="N98" s="17">
        <f>VLOOKUP(A98,BaseDados,18,FALSE)</f>
        <v>0</v>
      </c>
      <c r="O98" s="19">
        <v>0</v>
      </c>
      <c r="P98" s="18">
        <f>SUM(J98:O98)</f>
        <v>395.55</v>
      </c>
      <c r="Q98" s="18">
        <f>I98-P98</f>
        <v>2717.9399999999996</v>
      </c>
      <c r="R98" s="20"/>
      <c r="S98" s="15"/>
    </row>
    <row r="99" spans="1:19" s="21" customFormat="1" ht="15" customHeight="1" x14ac:dyDescent="0.2">
      <c r="A99" s="29" t="s">
        <v>117</v>
      </c>
      <c r="B99" s="17">
        <f>VLOOKUP(A99,BaseDados,2,FALSE)</f>
        <v>1067.3699999999999</v>
      </c>
      <c r="C99" s="17">
        <f>VLOOKUP(A99,BaseDados,3,FALSE)</f>
        <v>0</v>
      </c>
      <c r="D99" s="17">
        <v>0</v>
      </c>
      <c r="E99" s="17">
        <f>VLOOKUP(A99,BaseDados,4,FALSE)</f>
        <v>0</v>
      </c>
      <c r="F99" s="17">
        <f>VLOOKUP(A99,BaseDados,7,FALSE)</f>
        <v>0</v>
      </c>
      <c r="G99" s="17">
        <f>VLOOKUP(A99,BaseDados,5,FALSE)</f>
        <v>0</v>
      </c>
      <c r="H99" s="17">
        <f>VLOOKUP(A99,BaseDados,6,FALSE)</f>
        <v>0</v>
      </c>
      <c r="I99" s="18">
        <f>SUM(B99:H99)</f>
        <v>1067.3699999999999</v>
      </c>
      <c r="J99" s="17">
        <f>VLOOKUP(A99,BaseDados,8,FALSE)</f>
        <v>0</v>
      </c>
      <c r="K99" s="17">
        <f>VLOOKUP(A99,BaseDados,9,FALSE)</f>
        <v>0</v>
      </c>
      <c r="L99" s="17">
        <f>SUM(VLOOKUP(A99,BaseDados,10,FALSE),VLOOKUP(A99,BaseDados,12,FALSE),VLOOKUP(A99,BaseDados,13,FALSE),VLOOKUP(A99,BaseDados,14,FALSE),VLOOKUP(A99,BaseDados,15,FALSE),VLOOKUP(A99,BaseDados,16,FALSE),VLOOKUP(A99,BaseDados,17,FALSE),VLOOKUP(A99,BaseDados,19,FALSE),VLOOKUP(A99,BaseDados,21,FALSE),VLOOKUP(A99,BaseDados,23,FALSE),VLOOKUP(A99,BaseDados,11,FALSE),VLOOKUP(A99,BaseDados,20,FALSE))</f>
        <v>0</v>
      </c>
      <c r="M99" s="17">
        <f>SUM(VLOOKUP(A99,BaseDados,22,FALSE))</f>
        <v>0</v>
      </c>
      <c r="N99" s="17">
        <f>VLOOKUP(A99,BaseDados,18,FALSE)</f>
        <v>0</v>
      </c>
      <c r="O99" s="19">
        <v>0</v>
      </c>
      <c r="P99" s="18">
        <f>SUM(J99:O99)</f>
        <v>0</v>
      </c>
      <c r="Q99" s="18">
        <f>I99-P99</f>
        <v>1067.3699999999999</v>
      </c>
      <c r="R99" s="30"/>
      <c r="S99" s="15"/>
    </row>
    <row r="100" spans="1:19" s="21" customFormat="1" ht="15" customHeight="1" x14ac:dyDescent="0.2">
      <c r="A100" s="31" t="s">
        <v>118</v>
      </c>
      <c r="B100" s="17">
        <f>VLOOKUP(A100,BaseDados,2,FALSE)</f>
        <v>2025.78</v>
      </c>
      <c r="C100" s="17">
        <f>VLOOKUP(A100,BaseDados,3,FALSE)</f>
        <v>7958.25</v>
      </c>
      <c r="D100" s="17">
        <v>0</v>
      </c>
      <c r="E100" s="17">
        <f>VLOOKUP(A100,BaseDados,4,FALSE)</f>
        <v>0</v>
      </c>
      <c r="F100" s="17">
        <f>VLOOKUP(A100,BaseDados,7,FALSE)</f>
        <v>0</v>
      </c>
      <c r="G100" s="17">
        <f>VLOOKUP(A100,BaseDados,5,FALSE)</f>
        <v>0</v>
      </c>
      <c r="H100" s="17">
        <f>VLOOKUP(A100,BaseDados,6,FALSE)</f>
        <v>0</v>
      </c>
      <c r="I100" s="18">
        <f>SUM(B100:H100)</f>
        <v>9984.0300000000007</v>
      </c>
      <c r="J100" s="17">
        <f>VLOOKUP(A100,BaseDados,8,FALSE)</f>
        <v>828.38</v>
      </c>
      <c r="K100" s="17">
        <f>VLOOKUP(A100,BaseDados,9,FALSE)</f>
        <v>469.56</v>
      </c>
      <c r="L100" s="17">
        <f>SUM(VLOOKUP(A100,BaseDados,10,FALSE),VLOOKUP(A100,BaseDados,12,FALSE),VLOOKUP(A100,BaseDados,13,FALSE),VLOOKUP(A100,BaseDados,14,FALSE),VLOOKUP(A100,BaseDados,15,FALSE),VLOOKUP(A100,BaseDados,16,FALSE),VLOOKUP(A100,BaseDados,17,FALSE),VLOOKUP(A100,BaseDados,19,FALSE),VLOOKUP(A100,BaseDados,21,FALSE),VLOOKUP(A100,BaseDados,23,FALSE),VLOOKUP(A100,BaseDados,11,FALSE),VLOOKUP(A100,BaseDados,20,FALSE))</f>
        <v>83.25</v>
      </c>
      <c r="M100" s="17">
        <f>SUM(VLOOKUP(A100,BaseDados,22,FALSE))</f>
        <v>0</v>
      </c>
      <c r="N100" s="17">
        <f>VLOOKUP(A100,BaseDados,18,FALSE)</f>
        <v>6869.03</v>
      </c>
      <c r="O100" s="19">
        <v>0</v>
      </c>
      <c r="P100" s="18">
        <f>SUM(J100:O100)</f>
        <v>8250.2199999999993</v>
      </c>
      <c r="Q100" s="18">
        <f>I100-P100</f>
        <v>1733.8100000000013</v>
      </c>
      <c r="R100" s="32"/>
      <c r="S100" s="15"/>
    </row>
    <row r="101" spans="1:19" s="21" customFormat="1" ht="15" customHeight="1" x14ac:dyDescent="0.2">
      <c r="A101" s="31" t="s">
        <v>119</v>
      </c>
      <c r="B101" s="17">
        <f>VLOOKUP(A101,BaseDados,2,FALSE)</f>
        <v>3113.49</v>
      </c>
      <c r="C101" s="17">
        <f>VLOOKUP(A101,BaseDados,3,FALSE)</f>
        <v>0</v>
      </c>
      <c r="D101" s="17">
        <v>0</v>
      </c>
      <c r="E101" s="17">
        <f>VLOOKUP(A101,BaseDados,4,FALSE)</f>
        <v>0</v>
      </c>
      <c r="F101" s="17">
        <f>VLOOKUP(A101,BaseDados,7,FALSE)</f>
        <v>0</v>
      </c>
      <c r="G101" s="17">
        <f>VLOOKUP(A101,BaseDados,5,FALSE)</f>
        <v>0</v>
      </c>
      <c r="H101" s="17">
        <f>VLOOKUP(A101,BaseDados,6,FALSE)</f>
        <v>0</v>
      </c>
      <c r="I101" s="18">
        <f>SUM(B101:H101)</f>
        <v>3113.49</v>
      </c>
      <c r="J101" s="17">
        <f>VLOOKUP(A101,BaseDados,8,FALSE)</f>
        <v>282.61</v>
      </c>
      <c r="K101" s="17">
        <f>VLOOKUP(A101,BaseDados,9,FALSE)</f>
        <v>69.83</v>
      </c>
      <c r="L101" s="17">
        <f>SUM(VLOOKUP(A101,BaseDados,10,FALSE),VLOOKUP(A101,BaseDados,12,FALSE),VLOOKUP(A101,BaseDados,13,FALSE),VLOOKUP(A101,BaseDados,14,FALSE),VLOOKUP(A101,BaseDados,15,FALSE),VLOOKUP(A101,BaseDados,16,FALSE),VLOOKUP(A101,BaseDados,17,FALSE),VLOOKUP(A101,BaseDados,19,FALSE),VLOOKUP(A101,BaseDados,21,FALSE),VLOOKUP(A101,BaseDados,23,FALSE),VLOOKUP(A101,BaseDados,11,FALSE),VLOOKUP(A101,BaseDados,20,FALSE))</f>
        <v>13.23</v>
      </c>
      <c r="M101" s="17">
        <f>SUM(VLOOKUP(A101,BaseDados,22,FALSE))</f>
        <v>0</v>
      </c>
      <c r="N101" s="17">
        <f>VLOOKUP(A101,BaseDados,18,FALSE)</f>
        <v>0</v>
      </c>
      <c r="O101" s="19">
        <v>0</v>
      </c>
      <c r="P101" s="18">
        <f>SUM(J101:O101)</f>
        <v>365.67</v>
      </c>
      <c r="Q101" s="18">
        <f>I101-P101</f>
        <v>2747.8199999999997</v>
      </c>
      <c r="R101" s="32"/>
      <c r="S101" s="15"/>
    </row>
    <row r="102" spans="1:19" s="21" customFormat="1" ht="15" customHeight="1" x14ac:dyDescent="0.2">
      <c r="A102" s="31" t="s">
        <v>120</v>
      </c>
      <c r="B102" s="17">
        <f>VLOOKUP(A102,BaseDados,2,FALSE)</f>
        <v>3271.11</v>
      </c>
      <c r="C102" s="17">
        <f>VLOOKUP(A102,BaseDados,3,FALSE)</f>
        <v>0</v>
      </c>
      <c r="D102" s="17">
        <v>0</v>
      </c>
      <c r="E102" s="17">
        <f>VLOOKUP(A102,BaseDados,4,FALSE)</f>
        <v>0</v>
      </c>
      <c r="F102" s="17">
        <f>VLOOKUP(A102,BaseDados,7,FALSE)</f>
        <v>0</v>
      </c>
      <c r="G102" s="17">
        <f>VLOOKUP(A102,BaseDados,5,FALSE)</f>
        <v>254.43</v>
      </c>
      <c r="H102" s="17">
        <f>VLOOKUP(A102,BaseDados,6,FALSE)</f>
        <v>300</v>
      </c>
      <c r="I102" s="18">
        <f>SUM(B102:H102)</f>
        <v>3825.54</v>
      </c>
      <c r="J102" s="17">
        <f>VLOOKUP(A102,BaseDados,8,FALSE)</f>
        <v>371.75</v>
      </c>
      <c r="K102" s="17">
        <f>VLOOKUP(A102,BaseDados,9,FALSE)</f>
        <v>163.27000000000001</v>
      </c>
      <c r="L102" s="17">
        <f>SUM(VLOOKUP(A102,BaseDados,10,FALSE),VLOOKUP(A102,BaseDados,12,FALSE),VLOOKUP(A102,BaseDados,13,FALSE),VLOOKUP(A102,BaseDados,14,FALSE),VLOOKUP(A102,BaseDados,15,FALSE),VLOOKUP(A102,BaseDados,16,FALSE),VLOOKUP(A102,BaseDados,17,FALSE),VLOOKUP(A102,BaseDados,19,FALSE),VLOOKUP(A102,BaseDados,21,FALSE),VLOOKUP(A102,BaseDados,23,FALSE),VLOOKUP(A102,BaseDados,11,FALSE),VLOOKUP(A102,BaseDados,20,FALSE))</f>
        <v>543.47</v>
      </c>
      <c r="M102" s="17">
        <f>SUM(VLOOKUP(A102,BaseDados,22,FALSE))</f>
        <v>32.71</v>
      </c>
      <c r="N102" s="17">
        <f>VLOOKUP(A102,BaseDados,18,FALSE)</f>
        <v>0</v>
      </c>
      <c r="O102" s="19">
        <v>0</v>
      </c>
      <c r="P102" s="18">
        <f>SUM(J102:O102)</f>
        <v>1111.2</v>
      </c>
      <c r="Q102" s="18">
        <f>I102-P102</f>
        <v>2714.34</v>
      </c>
      <c r="R102" s="32"/>
      <c r="S102" s="15"/>
    </row>
    <row r="103" spans="1:19" s="21" customFormat="1" ht="15" customHeight="1" x14ac:dyDescent="0.2">
      <c r="A103" s="31" t="s">
        <v>121</v>
      </c>
      <c r="B103" s="17">
        <f>VLOOKUP(A103,BaseDados,2,FALSE)</f>
        <v>1067.3699999999999</v>
      </c>
      <c r="C103" s="17">
        <f>VLOOKUP(A103,BaseDados,3,FALSE)</f>
        <v>0</v>
      </c>
      <c r="D103" s="17">
        <v>0</v>
      </c>
      <c r="E103" s="17">
        <f>VLOOKUP(A103,BaseDados,4,FALSE)</f>
        <v>0</v>
      </c>
      <c r="F103" s="17">
        <f>VLOOKUP(A103,BaseDados,7,FALSE)</f>
        <v>0</v>
      </c>
      <c r="G103" s="17">
        <f>VLOOKUP(A103,BaseDados,5,FALSE)</f>
        <v>0</v>
      </c>
      <c r="H103" s="17">
        <f>VLOOKUP(A103,BaseDados,6,FALSE)</f>
        <v>0</v>
      </c>
      <c r="I103" s="18">
        <f>SUM(B103:H103)</f>
        <v>1067.3699999999999</v>
      </c>
      <c r="J103" s="17">
        <f>VLOOKUP(A103,BaseDados,8,FALSE)</f>
        <v>0</v>
      </c>
      <c r="K103" s="17">
        <f>VLOOKUP(A103,BaseDados,9,FALSE)</f>
        <v>0</v>
      </c>
      <c r="L103" s="17">
        <f>SUM(VLOOKUP(A103,BaseDados,10,FALSE),VLOOKUP(A103,BaseDados,12,FALSE),VLOOKUP(A103,BaseDados,13,FALSE),VLOOKUP(A103,BaseDados,14,FALSE),VLOOKUP(A103,BaseDados,15,FALSE),VLOOKUP(A103,BaseDados,16,FALSE),VLOOKUP(A103,BaseDados,17,FALSE),VLOOKUP(A103,BaseDados,19,FALSE),VLOOKUP(A103,BaseDados,21,FALSE),VLOOKUP(A103,BaseDados,23,FALSE),VLOOKUP(A103,BaseDados,11,FALSE),VLOOKUP(A103,BaseDados,20,FALSE))</f>
        <v>0</v>
      </c>
      <c r="M103" s="17">
        <f>SUM(VLOOKUP(A103,BaseDados,22,FALSE))</f>
        <v>0</v>
      </c>
      <c r="N103" s="17">
        <f>VLOOKUP(A103,BaseDados,18,FALSE)</f>
        <v>0</v>
      </c>
      <c r="O103" s="19">
        <v>0</v>
      </c>
      <c r="P103" s="18">
        <f>SUM(J103:O103)</f>
        <v>0</v>
      </c>
      <c r="Q103" s="18">
        <f>I103-P103</f>
        <v>1067.3699999999999</v>
      </c>
      <c r="R103" s="32"/>
      <c r="S103" s="15"/>
    </row>
    <row r="104" spans="1:19" s="21" customFormat="1" ht="15" customHeight="1" x14ac:dyDescent="0.2">
      <c r="A104" s="29" t="s">
        <v>122</v>
      </c>
      <c r="B104" s="17">
        <f>VLOOKUP(A104,BaseDados,2,FALSE)</f>
        <v>3271.11</v>
      </c>
      <c r="C104" s="17">
        <f>VLOOKUP(A104,BaseDados,3,FALSE)</f>
        <v>0</v>
      </c>
      <c r="D104" s="17">
        <v>0</v>
      </c>
      <c r="E104" s="17">
        <f>VLOOKUP(A104,BaseDados,4,FALSE)</f>
        <v>0</v>
      </c>
      <c r="F104" s="17">
        <f>VLOOKUP(A104,BaseDados,7,FALSE)</f>
        <v>0</v>
      </c>
      <c r="G104" s="17">
        <f>VLOOKUP(A104,BaseDados,5,FALSE)</f>
        <v>0</v>
      </c>
      <c r="H104" s="17">
        <f>VLOOKUP(A104,BaseDados,6,FALSE)</f>
        <v>300</v>
      </c>
      <c r="I104" s="18">
        <f>SUM(B104:H104)</f>
        <v>3571.11</v>
      </c>
      <c r="J104" s="17">
        <f>VLOOKUP(A104,BaseDados,8,FALSE)</f>
        <v>337.53</v>
      </c>
      <c r="K104" s="17">
        <f>VLOOKUP(A104,BaseDados,9,FALSE)</f>
        <v>130.24</v>
      </c>
      <c r="L104" s="17">
        <f>SUM(VLOOKUP(A104,BaseDados,10,FALSE),VLOOKUP(A104,BaseDados,12,FALSE),VLOOKUP(A104,BaseDados,13,FALSE),VLOOKUP(A104,BaseDados,14,FALSE),VLOOKUP(A104,BaseDados,15,FALSE),VLOOKUP(A104,BaseDados,16,FALSE),VLOOKUP(A104,BaseDados,17,FALSE),VLOOKUP(A104,BaseDados,19,FALSE),VLOOKUP(A104,BaseDados,21,FALSE),VLOOKUP(A104,BaseDados,23,FALSE),VLOOKUP(A104,BaseDados,11,FALSE),VLOOKUP(A104,BaseDados,20,FALSE))</f>
        <v>1056.0700000000002</v>
      </c>
      <c r="M104" s="17">
        <f>SUM(VLOOKUP(A104,BaseDados,22,FALSE))</f>
        <v>0</v>
      </c>
      <c r="N104" s="17">
        <f>VLOOKUP(A104,BaseDados,18,FALSE)</f>
        <v>0</v>
      </c>
      <c r="O104" s="19">
        <v>0</v>
      </c>
      <c r="P104" s="18">
        <f>SUM(J104:O104)</f>
        <v>1523.8400000000001</v>
      </c>
      <c r="Q104" s="18">
        <f>I104-P104</f>
        <v>2047.27</v>
      </c>
      <c r="R104" s="30"/>
      <c r="S104" s="15"/>
    </row>
    <row r="105" spans="1:19" s="21" customFormat="1" ht="15" customHeight="1" x14ac:dyDescent="0.2">
      <c r="A105" s="31" t="s">
        <v>123</v>
      </c>
      <c r="B105" s="17">
        <f>VLOOKUP(A105,BaseDados,2,FALSE)</f>
        <v>64.87</v>
      </c>
      <c r="C105" s="17">
        <f>VLOOKUP(A105,BaseDados,3,FALSE)</f>
        <v>0</v>
      </c>
      <c r="D105" s="17">
        <v>0</v>
      </c>
      <c r="E105" s="17">
        <f>VLOOKUP(A105,BaseDados,4,FALSE)</f>
        <v>0</v>
      </c>
      <c r="F105" s="17">
        <f>VLOOKUP(A105,BaseDados,7,FALSE)</f>
        <v>0</v>
      </c>
      <c r="G105" s="17">
        <f>VLOOKUP(A105,BaseDados,5,FALSE)</f>
        <v>0</v>
      </c>
      <c r="H105" s="17">
        <f>VLOOKUP(A105,BaseDados,6,FALSE)</f>
        <v>0</v>
      </c>
      <c r="I105" s="18">
        <f>SUM(B105:H105)</f>
        <v>64.87</v>
      </c>
      <c r="J105" s="17">
        <f>VLOOKUP(A105,BaseDados,8,FALSE)</f>
        <v>0</v>
      </c>
      <c r="K105" s="17">
        <f>VLOOKUP(A105,BaseDados,9,FALSE)</f>
        <v>0</v>
      </c>
      <c r="L105" s="17">
        <f>SUM(VLOOKUP(A105,BaseDados,10,FALSE),VLOOKUP(A105,BaseDados,12,FALSE),VLOOKUP(A105,BaseDados,13,FALSE),VLOOKUP(A105,BaseDados,14,FALSE),VLOOKUP(A105,BaseDados,15,FALSE),VLOOKUP(A105,BaseDados,16,FALSE),VLOOKUP(A105,BaseDados,17,FALSE),VLOOKUP(A105,BaseDados,19,FALSE),VLOOKUP(A105,BaseDados,21,FALSE),VLOOKUP(A105,BaseDados,23,FALSE),VLOOKUP(A105,BaseDados,11,FALSE),VLOOKUP(A105,BaseDados,20,FALSE))</f>
        <v>64.87</v>
      </c>
      <c r="M105" s="17">
        <f>SUM(VLOOKUP(A105,BaseDados,22,FALSE))</f>
        <v>0</v>
      </c>
      <c r="N105" s="17">
        <f>VLOOKUP(A105,BaseDados,18,FALSE)</f>
        <v>0</v>
      </c>
      <c r="O105" s="19">
        <v>0</v>
      </c>
      <c r="P105" s="18">
        <f>SUM(J105:O105)</f>
        <v>64.87</v>
      </c>
      <c r="Q105" s="18">
        <f>I105-P105</f>
        <v>0</v>
      </c>
      <c r="R105" s="33" t="s">
        <v>124</v>
      </c>
      <c r="S105" s="15"/>
    </row>
    <row r="106" spans="1:19" s="21" customFormat="1" ht="15" customHeight="1" x14ac:dyDescent="0.2">
      <c r="A106" s="31" t="s">
        <v>125</v>
      </c>
      <c r="B106" s="17">
        <f>VLOOKUP(A106,BaseDados,2,FALSE)</f>
        <v>13810.46</v>
      </c>
      <c r="C106" s="17">
        <f>VLOOKUP(A106,BaseDados,3,FALSE)</f>
        <v>0</v>
      </c>
      <c r="D106" s="17">
        <v>0</v>
      </c>
      <c r="E106" s="17">
        <f>VLOOKUP(A106,BaseDados,4,FALSE)</f>
        <v>0</v>
      </c>
      <c r="F106" s="17">
        <f>VLOOKUP(A106,BaseDados,7,FALSE)</f>
        <v>0</v>
      </c>
      <c r="G106" s="17">
        <f>VLOOKUP(A106,BaseDados,5,FALSE)</f>
        <v>0</v>
      </c>
      <c r="H106" s="17">
        <f>VLOOKUP(A106,BaseDados,6,FALSE)</f>
        <v>0</v>
      </c>
      <c r="I106" s="18">
        <f>SUM(B106:H106)</f>
        <v>13810.46</v>
      </c>
      <c r="J106" s="17">
        <f>VLOOKUP(A106,BaseDados,8,FALSE)</f>
        <v>828.38</v>
      </c>
      <c r="K106" s="17">
        <f>VLOOKUP(A106,BaseDados,9,FALSE)</f>
        <v>2700.71</v>
      </c>
      <c r="L106" s="17">
        <f>SUM(VLOOKUP(A106,BaseDados,10,FALSE),VLOOKUP(A106,BaseDados,12,FALSE),VLOOKUP(A106,BaseDados,13,FALSE),VLOOKUP(A106,BaseDados,14,FALSE),VLOOKUP(A106,BaseDados,15,FALSE),VLOOKUP(A106,BaseDados,16,FALSE),VLOOKUP(A106,BaseDados,17,FALSE),VLOOKUP(A106,BaseDados,19,FALSE),VLOOKUP(A106,BaseDados,21,FALSE),VLOOKUP(A106,BaseDados,23,FALSE),VLOOKUP(A106,BaseDados,11,FALSE),VLOOKUP(A106,BaseDados,20,FALSE))</f>
        <v>358.54999999999995</v>
      </c>
      <c r="M106" s="17">
        <f>SUM(VLOOKUP(A106,BaseDados,22,FALSE))</f>
        <v>0</v>
      </c>
      <c r="N106" s="17">
        <f>VLOOKUP(A106,BaseDados,18,FALSE)</f>
        <v>0</v>
      </c>
      <c r="O106" s="19">
        <v>0</v>
      </c>
      <c r="P106" s="18">
        <f>SUM(J106:O106)</f>
        <v>3887.6400000000003</v>
      </c>
      <c r="Q106" s="18">
        <f>I106-P106</f>
        <v>9922.82</v>
      </c>
      <c r="R106" s="20"/>
      <c r="S106" s="15"/>
    </row>
    <row r="107" spans="1:19" s="21" customFormat="1" ht="15" customHeight="1" x14ac:dyDescent="0.2">
      <c r="A107" s="31" t="s">
        <v>126</v>
      </c>
      <c r="B107" s="17">
        <f>VLOOKUP(A107,BaseDados,2,FALSE)</f>
        <v>10468.24</v>
      </c>
      <c r="C107" s="17">
        <f>VLOOKUP(A107,BaseDados,3,FALSE)</f>
        <v>0</v>
      </c>
      <c r="D107" s="17">
        <v>0</v>
      </c>
      <c r="E107" s="17">
        <f>VLOOKUP(A107,BaseDados,4,FALSE)</f>
        <v>0</v>
      </c>
      <c r="F107" s="17">
        <f>VLOOKUP(A107,BaseDados,7,FALSE)</f>
        <v>0</v>
      </c>
      <c r="G107" s="17">
        <f>VLOOKUP(A107,BaseDados,5,FALSE)</f>
        <v>0</v>
      </c>
      <c r="H107" s="17">
        <f>VLOOKUP(A107,BaseDados,6,FALSE)</f>
        <v>1046.82</v>
      </c>
      <c r="I107" s="18">
        <f>SUM(B107:H107)</f>
        <v>11515.06</v>
      </c>
      <c r="J107" s="17">
        <f>VLOOKUP(A107,BaseDados,8,FALSE)</f>
        <v>828.38</v>
      </c>
      <c r="K107" s="17">
        <f>VLOOKUP(A107,BaseDados,9,FALSE)</f>
        <v>2069.48</v>
      </c>
      <c r="L107" s="17">
        <f>SUM(VLOOKUP(A107,BaseDados,10,FALSE),VLOOKUP(A107,BaseDados,12,FALSE),VLOOKUP(A107,BaseDados,13,FALSE),VLOOKUP(A107,BaseDados,14,FALSE),VLOOKUP(A107,BaseDados,15,FALSE),VLOOKUP(A107,BaseDados,16,FALSE),VLOOKUP(A107,BaseDados,17,FALSE),VLOOKUP(A107,BaseDados,19,FALSE),VLOOKUP(A107,BaseDados,21,FALSE),VLOOKUP(A107,BaseDados,23,FALSE),VLOOKUP(A107,BaseDados,11,FALSE),VLOOKUP(A107,BaseDados,20,FALSE))</f>
        <v>11.98</v>
      </c>
      <c r="M107" s="17">
        <f>SUM(VLOOKUP(A107,BaseDados,22,FALSE))</f>
        <v>0</v>
      </c>
      <c r="N107" s="17">
        <f>VLOOKUP(A107,BaseDados,18,FALSE)</f>
        <v>0</v>
      </c>
      <c r="O107" s="19">
        <v>0</v>
      </c>
      <c r="P107" s="18">
        <f>SUM(J107:O107)</f>
        <v>2909.84</v>
      </c>
      <c r="Q107" s="18">
        <f>I107-P107</f>
        <v>8605.2199999999993</v>
      </c>
      <c r="R107" s="32"/>
      <c r="S107" s="15"/>
    </row>
    <row r="108" spans="1:19" s="21" customFormat="1" ht="15" customHeight="1" x14ac:dyDescent="0.2">
      <c r="A108" s="31" t="s">
        <v>127</v>
      </c>
      <c r="B108" s="17">
        <f>VLOOKUP(A108,BaseDados,2,FALSE)</f>
        <v>1090.3699999999999</v>
      </c>
      <c r="C108" s="17">
        <f>VLOOKUP(A108,BaseDados,3,FALSE)</f>
        <v>3328.34</v>
      </c>
      <c r="D108" s="17">
        <v>0</v>
      </c>
      <c r="E108" s="17">
        <f>VLOOKUP(A108,BaseDados,4,FALSE)</f>
        <v>0</v>
      </c>
      <c r="F108" s="17">
        <f>VLOOKUP(A108,BaseDados,7,FALSE)</f>
        <v>0</v>
      </c>
      <c r="G108" s="17">
        <f>VLOOKUP(A108,BaseDados,5,FALSE)</f>
        <v>139.96</v>
      </c>
      <c r="H108" s="17">
        <f>VLOOKUP(A108,BaseDados,6,FALSE)</f>
        <v>0</v>
      </c>
      <c r="I108" s="18">
        <f>SUM(B108:H108)</f>
        <v>4558.67</v>
      </c>
      <c r="J108" s="17">
        <f>VLOOKUP(A108,BaseDados,8,FALSE)</f>
        <v>432.02</v>
      </c>
      <c r="K108" s="17">
        <f>VLOOKUP(A108,BaseDados,9,FALSE)</f>
        <v>48.88</v>
      </c>
      <c r="L108" s="17">
        <f>SUM(VLOOKUP(A108,BaseDados,10,FALSE),VLOOKUP(A108,BaseDados,12,FALSE),VLOOKUP(A108,BaseDados,13,FALSE),VLOOKUP(A108,BaseDados,14,FALSE),VLOOKUP(A108,BaseDados,15,FALSE),VLOOKUP(A108,BaseDados,16,FALSE),VLOOKUP(A108,BaseDados,17,FALSE),VLOOKUP(A108,BaseDados,19,FALSE),VLOOKUP(A108,BaseDados,21,FALSE),VLOOKUP(A108,BaseDados,23,FALSE),VLOOKUP(A108,BaseDados,11,FALSE),VLOOKUP(A108,BaseDados,20,FALSE))</f>
        <v>149.61000000000001</v>
      </c>
      <c r="M108" s="17">
        <f>SUM(VLOOKUP(A108,BaseDados,22,FALSE))</f>
        <v>32.71</v>
      </c>
      <c r="N108" s="17">
        <f>VLOOKUP(A108,BaseDados,18,FALSE)</f>
        <v>2998.98</v>
      </c>
      <c r="O108" s="19">
        <v>0</v>
      </c>
      <c r="P108" s="18">
        <f>SUM(J108:O108)</f>
        <v>3662.2</v>
      </c>
      <c r="Q108" s="18">
        <f>I108-P108</f>
        <v>896.47000000000025</v>
      </c>
      <c r="R108" s="32"/>
      <c r="S108" s="15"/>
    </row>
    <row r="109" spans="1:19" s="21" customFormat="1" ht="15" customHeight="1" x14ac:dyDescent="0.2">
      <c r="A109" s="31" t="s">
        <v>128</v>
      </c>
      <c r="B109" s="17">
        <f>VLOOKUP(A109,BaseDados,2,FALSE)</f>
        <v>3271.11</v>
      </c>
      <c r="C109" s="17">
        <f>VLOOKUP(A109,BaseDados,3,FALSE)</f>
        <v>0</v>
      </c>
      <c r="D109" s="17">
        <v>0</v>
      </c>
      <c r="E109" s="17">
        <f>VLOOKUP(A109,BaseDados,4,FALSE)</f>
        <v>0</v>
      </c>
      <c r="F109" s="17">
        <f>VLOOKUP(A109,BaseDados,7,FALSE)</f>
        <v>0</v>
      </c>
      <c r="G109" s="17">
        <f>VLOOKUP(A109,BaseDados,5,FALSE)</f>
        <v>0</v>
      </c>
      <c r="H109" s="17">
        <f>VLOOKUP(A109,BaseDados,6,FALSE)</f>
        <v>0</v>
      </c>
      <c r="I109" s="18">
        <f>SUM(B109:H109)</f>
        <v>3271.11</v>
      </c>
      <c r="J109" s="17">
        <f>VLOOKUP(A109,BaseDados,8,FALSE)</f>
        <v>301.52999999999997</v>
      </c>
      <c r="K109" s="17">
        <f>VLOOKUP(A109,BaseDados,9,FALSE)</f>
        <v>90.64</v>
      </c>
      <c r="L109" s="17">
        <f>SUM(VLOOKUP(A109,BaseDados,10,FALSE),VLOOKUP(A109,BaseDados,12,FALSE),VLOOKUP(A109,BaseDados,13,FALSE),VLOOKUP(A109,BaseDados,14,FALSE),VLOOKUP(A109,BaseDados,15,FALSE),VLOOKUP(A109,BaseDados,16,FALSE),VLOOKUP(A109,BaseDados,17,FALSE),VLOOKUP(A109,BaseDados,19,FALSE),VLOOKUP(A109,BaseDados,21,FALSE),VLOOKUP(A109,BaseDados,23,FALSE),VLOOKUP(A109,BaseDados,11,FALSE),VLOOKUP(A109,BaseDados,20,FALSE))</f>
        <v>12.81</v>
      </c>
      <c r="M109" s="17">
        <f>SUM(VLOOKUP(A109,BaseDados,22,FALSE))</f>
        <v>32.71</v>
      </c>
      <c r="N109" s="17">
        <f>VLOOKUP(A109,BaseDados,18,FALSE)</f>
        <v>0</v>
      </c>
      <c r="O109" s="19">
        <v>0</v>
      </c>
      <c r="P109" s="18">
        <f>SUM(J109:O109)</f>
        <v>437.68999999999994</v>
      </c>
      <c r="Q109" s="18">
        <f>I109-P109</f>
        <v>2833.42</v>
      </c>
      <c r="R109" s="32"/>
      <c r="S109" s="15"/>
    </row>
    <row r="110" spans="1:19" s="21" customFormat="1" ht="15" customHeight="1" x14ac:dyDescent="0.2">
      <c r="A110" s="31" t="s">
        <v>129</v>
      </c>
      <c r="B110" s="17">
        <f>VLOOKUP(A110,BaseDados,2,FALSE)</f>
        <v>109.04</v>
      </c>
      <c r="C110" s="17">
        <f>VLOOKUP(A110,BaseDados,3,FALSE)</f>
        <v>4386.55</v>
      </c>
      <c r="D110" s="17">
        <v>0</v>
      </c>
      <c r="E110" s="17">
        <f>VLOOKUP(A110,BaseDados,4,FALSE)</f>
        <v>0</v>
      </c>
      <c r="F110" s="17">
        <f>VLOOKUP(A110,BaseDados,7,FALSE)</f>
        <v>949.42</v>
      </c>
      <c r="G110" s="17">
        <f>VLOOKUP(A110,BaseDados,5,FALSE)</f>
        <v>0</v>
      </c>
      <c r="H110" s="17">
        <f>VLOOKUP(A110,BaseDados,6,FALSE)</f>
        <v>300</v>
      </c>
      <c r="I110" s="18">
        <f>SUM(B110:H110)</f>
        <v>5745.01</v>
      </c>
      <c r="J110" s="17">
        <f>VLOOKUP(A110,BaseDados,8,FALSE)</f>
        <v>507.55</v>
      </c>
      <c r="K110" s="17">
        <f>VLOOKUP(A110,BaseDados,9,FALSE)</f>
        <v>275.39999999999998</v>
      </c>
      <c r="L110" s="17">
        <f>SUM(VLOOKUP(A110,BaseDados,10,FALSE),VLOOKUP(A110,BaseDados,12,FALSE),VLOOKUP(A110,BaseDados,13,FALSE),VLOOKUP(A110,BaseDados,14,FALSE),VLOOKUP(A110,BaseDados,15,FALSE),VLOOKUP(A110,BaseDados,16,FALSE),VLOOKUP(A110,BaseDados,17,FALSE),VLOOKUP(A110,BaseDados,19,FALSE),VLOOKUP(A110,BaseDados,21,FALSE),VLOOKUP(A110,BaseDados,23,FALSE),VLOOKUP(A110,BaseDados,11,FALSE),VLOOKUP(A110,BaseDados,20,FALSE))</f>
        <v>914.62</v>
      </c>
      <c r="M110" s="17">
        <f>SUM(VLOOKUP(A110,BaseDados,22,FALSE))</f>
        <v>32.71</v>
      </c>
      <c r="N110" s="17">
        <f>VLOOKUP(A110,BaseDados,18,FALSE)</f>
        <v>3645.76</v>
      </c>
      <c r="O110" s="19">
        <v>0</v>
      </c>
      <c r="P110" s="18">
        <f>SUM(J110:O110)</f>
        <v>5376.0400000000009</v>
      </c>
      <c r="Q110" s="18">
        <f>I110-P110</f>
        <v>368.96999999999935</v>
      </c>
      <c r="R110" s="32"/>
      <c r="S110" s="15"/>
    </row>
    <row r="111" spans="1:19" s="21" customFormat="1" ht="15" customHeight="1" x14ac:dyDescent="0.2">
      <c r="A111" s="31" t="s">
        <v>130</v>
      </c>
      <c r="B111" s="17">
        <f>VLOOKUP(A111,BaseDados,2,FALSE)</f>
        <v>708.89</v>
      </c>
      <c r="C111" s="17">
        <f>VLOOKUP(A111,BaseDados,3,FALSE)</f>
        <v>0</v>
      </c>
      <c r="D111" s="17">
        <v>0</v>
      </c>
      <c r="E111" s="17">
        <f>VLOOKUP(A111,BaseDados,4,FALSE)</f>
        <v>0</v>
      </c>
      <c r="F111" s="17">
        <f>VLOOKUP(A111,BaseDados,7,FALSE)</f>
        <v>0</v>
      </c>
      <c r="G111" s="17">
        <f>VLOOKUP(A111,BaseDados,5,FALSE)</f>
        <v>0</v>
      </c>
      <c r="H111" s="17">
        <f>VLOOKUP(A111,BaseDados,6,FALSE)</f>
        <v>0</v>
      </c>
      <c r="I111" s="18">
        <f>SUM(B111:H111)</f>
        <v>708.89</v>
      </c>
      <c r="J111" s="17">
        <f>VLOOKUP(A111,BaseDados,8,FALSE)</f>
        <v>0</v>
      </c>
      <c r="K111" s="17">
        <f>VLOOKUP(A111,BaseDados,9,FALSE)</f>
        <v>0</v>
      </c>
      <c r="L111" s="17">
        <f>SUM(VLOOKUP(A111,BaseDados,10,FALSE),VLOOKUP(A111,BaseDados,12,FALSE),VLOOKUP(A111,BaseDados,13,FALSE),VLOOKUP(A111,BaseDados,14,FALSE),VLOOKUP(A111,BaseDados,15,FALSE),VLOOKUP(A111,BaseDados,16,FALSE),VLOOKUP(A111,BaseDados,17,FALSE),VLOOKUP(A111,BaseDados,19,FALSE),VLOOKUP(A111,BaseDados,21,FALSE),VLOOKUP(A111,BaseDados,23,FALSE),VLOOKUP(A111,BaseDados,11,FALSE),VLOOKUP(A111,BaseDados,20,FALSE))</f>
        <v>708.89</v>
      </c>
      <c r="M111" s="17">
        <f>SUM(VLOOKUP(A111,BaseDados,22,FALSE))</f>
        <v>0</v>
      </c>
      <c r="N111" s="17">
        <f>VLOOKUP(A111,BaseDados,18,FALSE)</f>
        <v>0</v>
      </c>
      <c r="O111" s="19">
        <v>0</v>
      </c>
      <c r="P111" s="18">
        <f>SUM(J111:O111)</f>
        <v>708.89</v>
      </c>
      <c r="Q111" s="18">
        <f>I111-P111</f>
        <v>0</v>
      </c>
      <c r="R111" s="32" t="s">
        <v>131</v>
      </c>
      <c r="S111" s="15"/>
    </row>
    <row r="112" spans="1:19" s="21" customFormat="1" ht="15" customHeight="1" x14ac:dyDescent="0.2">
      <c r="A112" s="31" t="s">
        <v>132</v>
      </c>
      <c r="B112" s="17">
        <f>VLOOKUP(A112,BaseDados,2,FALSE)</f>
        <v>1556.74</v>
      </c>
      <c r="C112" s="17">
        <f>VLOOKUP(A112,BaseDados,3,FALSE)</f>
        <v>2085.81</v>
      </c>
      <c r="D112" s="17">
        <v>0</v>
      </c>
      <c r="E112" s="17">
        <f>VLOOKUP(A112,BaseDados,4,FALSE)</f>
        <v>0</v>
      </c>
      <c r="F112" s="17">
        <f>VLOOKUP(A112,BaseDados,7,FALSE)</f>
        <v>0</v>
      </c>
      <c r="G112" s="17">
        <f>VLOOKUP(A112,BaseDados,5,FALSE)</f>
        <v>0</v>
      </c>
      <c r="H112" s="17">
        <f>VLOOKUP(A112,BaseDados,6,FALSE)</f>
        <v>0</v>
      </c>
      <c r="I112" s="18">
        <f>SUM(B112:H112)</f>
        <v>3642.55</v>
      </c>
      <c r="J112" s="17">
        <f>VLOOKUP(A112,BaseDados,8,FALSE)</f>
        <v>346.13</v>
      </c>
      <c r="K112" s="17">
        <f>VLOOKUP(A112,BaseDados,9,FALSE)</f>
        <v>0</v>
      </c>
      <c r="L112" s="17">
        <f>SUM(VLOOKUP(A112,BaseDados,10,FALSE),VLOOKUP(A112,BaseDados,12,FALSE),VLOOKUP(A112,BaseDados,13,FALSE),VLOOKUP(A112,BaseDados,14,FALSE),VLOOKUP(A112,BaseDados,15,FALSE),VLOOKUP(A112,BaseDados,16,FALSE),VLOOKUP(A112,BaseDados,17,FALSE),VLOOKUP(A112,BaseDados,19,FALSE),VLOOKUP(A112,BaseDados,21,FALSE),VLOOKUP(A112,BaseDados,23,FALSE),VLOOKUP(A112,BaseDados,11,FALSE),VLOOKUP(A112,BaseDados,20,FALSE))</f>
        <v>751.08999999999992</v>
      </c>
      <c r="M112" s="17">
        <f>SUM(VLOOKUP(A112,BaseDados,22,FALSE))</f>
        <v>0</v>
      </c>
      <c r="N112" s="17">
        <f>VLOOKUP(A112,BaseDados,18,FALSE)</f>
        <v>1531.67</v>
      </c>
      <c r="O112" s="19">
        <v>0</v>
      </c>
      <c r="P112" s="18">
        <f>SUM(J112:O112)</f>
        <v>2628.89</v>
      </c>
      <c r="Q112" s="18">
        <f>I112-P112</f>
        <v>1013.6600000000003</v>
      </c>
      <c r="R112" s="32"/>
      <c r="S112" s="15"/>
    </row>
    <row r="113" spans="1:19" s="21" customFormat="1" ht="15" customHeight="1" x14ac:dyDescent="0.2">
      <c r="A113" s="31" t="s">
        <v>133</v>
      </c>
      <c r="B113" s="17">
        <f>VLOOKUP(A113,BaseDados,2,FALSE)</f>
        <v>1117.6300000000001</v>
      </c>
      <c r="C113" s="17">
        <f>VLOOKUP(A113,BaseDados,3,FALSE)</f>
        <v>4418.34</v>
      </c>
      <c r="D113" s="17">
        <v>0</v>
      </c>
      <c r="E113" s="17">
        <f>VLOOKUP(A113,BaseDados,4,FALSE)</f>
        <v>0</v>
      </c>
      <c r="F113" s="17">
        <f>VLOOKUP(A113,BaseDados,7,FALSE)</f>
        <v>0</v>
      </c>
      <c r="G113" s="17">
        <f>VLOOKUP(A113,BaseDados,5,FALSE)</f>
        <v>352.26</v>
      </c>
      <c r="H113" s="17">
        <f>VLOOKUP(A113,BaseDados,6,FALSE)</f>
        <v>300</v>
      </c>
      <c r="I113" s="18">
        <f>SUM(B113:H113)</f>
        <v>6188.2300000000005</v>
      </c>
      <c r="J113" s="17">
        <f>VLOOKUP(A113,BaseDados,8,FALSE)</f>
        <v>510.55</v>
      </c>
      <c r="K113" s="17">
        <f>VLOOKUP(A113,BaseDados,9,FALSE)</f>
        <v>64.510000000000005</v>
      </c>
      <c r="L113" s="17">
        <f>SUM(VLOOKUP(A113,BaseDados,10,FALSE),VLOOKUP(A113,BaseDados,12,FALSE),VLOOKUP(A113,BaseDados,13,FALSE),VLOOKUP(A113,BaseDados,14,FALSE),VLOOKUP(A113,BaseDados,15,FALSE),VLOOKUP(A113,BaseDados,16,FALSE),VLOOKUP(A113,BaseDados,17,FALSE),VLOOKUP(A113,BaseDados,19,FALSE),VLOOKUP(A113,BaseDados,21,FALSE),VLOOKUP(A113,BaseDados,23,FALSE),VLOOKUP(A113,BaseDados,11,FALSE),VLOOKUP(A113,BaseDados,20,FALSE))</f>
        <v>275.55</v>
      </c>
      <c r="M113" s="17">
        <f>SUM(VLOOKUP(A113,BaseDados,22,FALSE))</f>
        <v>0</v>
      </c>
      <c r="N113" s="17">
        <f>VLOOKUP(A113,BaseDados,18,FALSE)</f>
        <v>4070.79</v>
      </c>
      <c r="O113" s="19">
        <v>0</v>
      </c>
      <c r="P113" s="18">
        <f>SUM(J113:O113)</f>
        <v>4921.3999999999996</v>
      </c>
      <c r="Q113" s="18">
        <f>I113-P113</f>
        <v>1266.8300000000008</v>
      </c>
      <c r="R113" s="32"/>
      <c r="S113" s="15"/>
    </row>
    <row r="114" spans="1:19" s="21" customFormat="1" ht="15" customHeight="1" x14ac:dyDescent="0.2">
      <c r="A114" s="31" t="s">
        <v>134</v>
      </c>
      <c r="B114" s="17">
        <f>VLOOKUP(A114,BaseDados,2,FALSE)</f>
        <v>1117.6300000000001</v>
      </c>
      <c r="C114" s="17">
        <f>VLOOKUP(A114,BaseDados,3,FALSE)</f>
        <v>2980.85</v>
      </c>
      <c r="D114" s="17">
        <v>0</v>
      </c>
      <c r="E114" s="17">
        <f>VLOOKUP(A114,BaseDados,4,FALSE)</f>
        <v>0</v>
      </c>
      <c r="F114" s="17">
        <f>VLOOKUP(A114,BaseDados,7,FALSE)</f>
        <v>0</v>
      </c>
      <c r="G114" s="17">
        <f>VLOOKUP(A114,BaseDados,5,FALSE)</f>
        <v>0</v>
      </c>
      <c r="H114" s="17">
        <f>VLOOKUP(A114,BaseDados,6,FALSE)</f>
        <v>10</v>
      </c>
      <c r="I114" s="18">
        <f>SUM(B114:H114)</f>
        <v>4108.4799999999996</v>
      </c>
      <c r="J114" s="17">
        <f>VLOOKUP(A114,BaseDados,8,FALSE)</f>
        <v>411.36</v>
      </c>
      <c r="K114" s="17">
        <f>VLOOKUP(A114,BaseDados,9,FALSE)</f>
        <v>60.13</v>
      </c>
      <c r="L114" s="17">
        <f>SUM(VLOOKUP(A114,BaseDados,10,FALSE),VLOOKUP(A114,BaseDados,12,FALSE),VLOOKUP(A114,BaseDados,13,FALSE),VLOOKUP(A114,BaseDados,14,FALSE),VLOOKUP(A114,BaseDados,15,FALSE),VLOOKUP(A114,BaseDados,16,FALSE),VLOOKUP(A114,BaseDados,17,FALSE),VLOOKUP(A114,BaseDados,19,FALSE),VLOOKUP(A114,BaseDados,21,FALSE),VLOOKUP(A114,BaseDados,23,FALSE),VLOOKUP(A114,BaseDados,11,FALSE),VLOOKUP(A114,BaseDados,20,FALSE))</f>
        <v>81.98</v>
      </c>
      <c r="M114" s="17">
        <f>SUM(VLOOKUP(A114,BaseDados,22,FALSE))</f>
        <v>33.53</v>
      </c>
      <c r="N114" s="17">
        <f>VLOOKUP(A114,BaseDados,18,FALSE)</f>
        <v>2645.63</v>
      </c>
      <c r="O114" s="19">
        <v>0</v>
      </c>
      <c r="P114" s="18">
        <f>SUM(J114:O114)</f>
        <v>3232.63</v>
      </c>
      <c r="Q114" s="18">
        <f>I114-P114</f>
        <v>875.84999999999945</v>
      </c>
      <c r="R114" s="32"/>
      <c r="S114" s="15"/>
    </row>
    <row r="115" spans="1:19" s="21" customFormat="1" ht="15" customHeight="1" x14ac:dyDescent="0.2">
      <c r="A115" s="31" t="s">
        <v>135</v>
      </c>
      <c r="B115" s="17">
        <f>VLOOKUP(A115,BaseDados,2,FALSE)</f>
        <v>3113.48</v>
      </c>
      <c r="C115" s="17">
        <f>VLOOKUP(A115,BaseDados,3,FALSE)</f>
        <v>734.05</v>
      </c>
      <c r="D115" s="17">
        <v>0</v>
      </c>
      <c r="E115" s="17">
        <f>VLOOKUP(A115,BaseDados,4,FALSE)</f>
        <v>0</v>
      </c>
      <c r="F115" s="17">
        <f>VLOOKUP(A115,BaseDados,7,FALSE)</f>
        <v>474.71</v>
      </c>
      <c r="G115" s="17">
        <f>VLOOKUP(A115,BaseDados,5,FALSE)</f>
        <v>0</v>
      </c>
      <c r="H115" s="17">
        <f>VLOOKUP(A115,BaseDados,6,FALSE)</f>
        <v>7279.15</v>
      </c>
      <c r="I115" s="18">
        <f>SUM(B115:H115)</f>
        <v>11601.39</v>
      </c>
      <c r="J115" s="17">
        <f>VLOOKUP(A115,BaseDados,8,FALSE)</f>
        <v>828.38</v>
      </c>
      <c r="K115" s="17">
        <f>VLOOKUP(A115,BaseDados,9,FALSE)</f>
        <v>1760.81</v>
      </c>
      <c r="L115" s="17">
        <f>SUM(VLOOKUP(A115,BaseDados,10,FALSE),VLOOKUP(A115,BaseDados,12,FALSE),VLOOKUP(A115,BaseDados,13,FALSE),VLOOKUP(A115,BaseDados,14,FALSE),VLOOKUP(A115,BaseDados,15,FALSE),VLOOKUP(A115,BaseDados,16,FALSE),VLOOKUP(A115,BaseDados,17,FALSE),VLOOKUP(A115,BaseDados,19,FALSE),VLOOKUP(A115,BaseDados,21,FALSE),VLOOKUP(A115,BaseDados,23,FALSE),VLOOKUP(A115,BaseDados,11,FALSE),VLOOKUP(A115,BaseDados,20,FALSE))</f>
        <v>971.76</v>
      </c>
      <c r="M115" s="17">
        <f>SUM(VLOOKUP(A115,BaseDados,22,FALSE))</f>
        <v>31.13</v>
      </c>
      <c r="N115" s="17">
        <f>VLOOKUP(A115,BaseDados,18,FALSE)</f>
        <v>734.05</v>
      </c>
      <c r="O115" s="19">
        <v>0</v>
      </c>
      <c r="P115" s="18">
        <f>SUM(J115:O115)</f>
        <v>4326.13</v>
      </c>
      <c r="Q115" s="18">
        <f>I115-P115</f>
        <v>7275.2599999999993</v>
      </c>
      <c r="R115" s="32"/>
      <c r="S115" s="15"/>
    </row>
    <row r="116" spans="1:19" s="21" customFormat="1" ht="15" customHeight="1" x14ac:dyDescent="0.2">
      <c r="A116" s="31" t="s">
        <v>136</v>
      </c>
      <c r="B116" s="17">
        <f>VLOOKUP(A116,BaseDados,2,FALSE)</f>
        <v>3576.65</v>
      </c>
      <c r="C116" s="17">
        <f>VLOOKUP(A116,BaseDados,3,FALSE)</f>
        <v>15019.39</v>
      </c>
      <c r="D116" s="17">
        <v>0</v>
      </c>
      <c r="E116" s="17">
        <f>VLOOKUP(A116,BaseDados,4,FALSE)</f>
        <v>0</v>
      </c>
      <c r="F116" s="17">
        <f>VLOOKUP(A116,BaseDados,7,FALSE)</f>
        <v>0</v>
      </c>
      <c r="G116" s="17">
        <f>VLOOKUP(A116,BaseDados,5,FALSE)</f>
        <v>0</v>
      </c>
      <c r="H116" s="17">
        <f>VLOOKUP(A116,BaseDados,6,FALSE)</f>
        <v>357.67</v>
      </c>
      <c r="I116" s="18">
        <f>SUM(B116:H116)</f>
        <v>18953.71</v>
      </c>
      <c r="J116" s="17">
        <f>VLOOKUP(A116,BaseDados,8,FALSE)</f>
        <v>828.38</v>
      </c>
      <c r="K116" s="17">
        <f>VLOOKUP(A116,BaseDados,9,FALSE)</f>
        <v>2004.25</v>
      </c>
      <c r="L116" s="17">
        <f>SUM(VLOOKUP(A116,BaseDados,10,FALSE),VLOOKUP(A116,BaseDados,12,FALSE),VLOOKUP(A116,BaseDados,13,FALSE),VLOOKUP(A116,BaseDados,14,FALSE),VLOOKUP(A116,BaseDados,15,FALSE),VLOOKUP(A116,BaseDados,16,FALSE),VLOOKUP(A116,BaseDados,17,FALSE),VLOOKUP(A116,BaseDados,19,FALSE),VLOOKUP(A116,BaseDados,21,FALSE),VLOOKUP(A116,BaseDados,23,FALSE),VLOOKUP(A116,BaseDados,11,FALSE),VLOOKUP(A116,BaseDados,20,FALSE))</f>
        <v>2995.9300000000003</v>
      </c>
      <c r="M116" s="17">
        <f>SUM(VLOOKUP(A116,BaseDados,22,FALSE))</f>
        <v>0</v>
      </c>
      <c r="N116" s="17">
        <f>VLOOKUP(A116,BaseDados,18,FALSE)</f>
        <v>12495.07</v>
      </c>
      <c r="O116" s="19">
        <v>0</v>
      </c>
      <c r="P116" s="18">
        <f>SUM(J116:O116)</f>
        <v>18323.63</v>
      </c>
      <c r="Q116" s="18">
        <f>I116-P116</f>
        <v>630.07999999999811</v>
      </c>
      <c r="R116" s="32"/>
      <c r="S116" s="15"/>
    </row>
    <row r="117" spans="1:19" s="21" customFormat="1" ht="15" customHeight="1" x14ac:dyDescent="0.2">
      <c r="A117" s="31" t="s">
        <v>137</v>
      </c>
      <c r="B117" s="17">
        <f>VLOOKUP(A117,BaseDados,2,FALSE)</f>
        <v>3271.11</v>
      </c>
      <c r="C117" s="17">
        <f>VLOOKUP(A117,BaseDados,3,FALSE)</f>
        <v>0</v>
      </c>
      <c r="D117" s="17">
        <v>0</v>
      </c>
      <c r="E117" s="17">
        <f>VLOOKUP(A117,BaseDados,4,FALSE)</f>
        <v>0</v>
      </c>
      <c r="F117" s="17">
        <f>VLOOKUP(A117,BaseDados,7,FALSE)</f>
        <v>474.71</v>
      </c>
      <c r="G117" s="17">
        <f>VLOOKUP(A117,BaseDados,5,FALSE)</f>
        <v>0</v>
      </c>
      <c r="H117" s="17">
        <f>VLOOKUP(A117,BaseDados,6,FALSE)</f>
        <v>0</v>
      </c>
      <c r="I117" s="18">
        <f>SUM(B117:H117)</f>
        <v>3745.82</v>
      </c>
      <c r="J117" s="17">
        <f>VLOOKUP(A117,BaseDados,8,FALSE)</f>
        <v>301.52999999999997</v>
      </c>
      <c r="K117" s="17">
        <f>VLOOKUP(A117,BaseDados,9,FALSE)</f>
        <v>65.7</v>
      </c>
      <c r="L117" s="17">
        <f>SUM(VLOOKUP(A117,BaseDados,10,FALSE),VLOOKUP(A117,BaseDados,12,FALSE),VLOOKUP(A117,BaseDados,13,FALSE),VLOOKUP(A117,BaseDados,14,FALSE),VLOOKUP(A117,BaseDados,15,FALSE),VLOOKUP(A117,BaseDados,16,FALSE),VLOOKUP(A117,BaseDados,17,FALSE),VLOOKUP(A117,BaseDados,19,FALSE),VLOOKUP(A117,BaseDados,21,FALSE),VLOOKUP(A117,BaseDados,23,FALSE),VLOOKUP(A117,BaseDados,11,FALSE),VLOOKUP(A117,BaseDados,20,FALSE))</f>
        <v>847.57</v>
      </c>
      <c r="M117" s="17">
        <f>SUM(VLOOKUP(A117,BaseDados,22,FALSE))</f>
        <v>32.71</v>
      </c>
      <c r="N117" s="17">
        <f>VLOOKUP(A117,BaseDados,18,FALSE)</f>
        <v>0</v>
      </c>
      <c r="O117" s="19">
        <v>0</v>
      </c>
      <c r="P117" s="18">
        <f>SUM(J117:O117)</f>
        <v>1247.51</v>
      </c>
      <c r="Q117" s="18">
        <f>I117-P117</f>
        <v>2498.3100000000004</v>
      </c>
      <c r="R117" s="34"/>
      <c r="S117" s="15"/>
    </row>
    <row r="118" spans="1:19" s="21" customFormat="1" ht="15" customHeight="1" x14ac:dyDescent="0.2">
      <c r="A118" s="31" t="s">
        <v>138</v>
      </c>
      <c r="B118" s="17">
        <f>VLOOKUP(A118,BaseDados,2,FALSE)</f>
        <v>2725.93</v>
      </c>
      <c r="C118" s="17">
        <f>VLOOKUP(A118,BaseDados,3,FALSE)</f>
        <v>912.83</v>
      </c>
      <c r="D118" s="17">
        <v>0</v>
      </c>
      <c r="E118" s="17">
        <f>VLOOKUP(A118,BaseDados,4,FALSE)</f>
        <v>0</v>
      </c>
      <c r="F118" s="17">
        <f>VLOOKUP(A118,BaseDados,7,FALSE)</f>
        <v>0</v>
      </c>
      <c r="G118" s="17">
        <f>VLOOKUP(A118,BaseDados,5,FALSE)</f>
        <v>1777.28</v>
      </c>
      <c r="H118" s="17">
        <f>VLOOKUP(A118,BaseDados,6,FALSE)</f>
        <v>300</v>
      </c>
      <c r="I118" s="18">
        <f>SUM(B118:H118)</f>
        <v>5716.04</v>
      </c>
      <c r="J118" s="17">
        <f>VLOOKUP(A118,BaseDados,8,FALSE)</f>
        <v>636.41999999999996</v>
      </c>
      <c r="K118" s="17">
        <f>VLOOKUP(A118,BaseDados,9,FALSE)</f>
        <v>783.65</v>
      </c>
      <c r="L118" s="17">
        <f>SUM(VLOOKUP(A118,BaseDados,10,FALSE),VLOOKUP(A118,BaseDados,12,FALSE),VLOOKUP(A118,BaseDados,13,FALSE),VLOOKUP(A118,BaseDados,14,FALSE),VLOOKUP(A118,BaseDados,15,FALSE),VLOOKUP(A118,BaseDados,16,FALSE),VLOOKUP(A118,BaseDados,17,FALSE),VLOOKUP(A118,BaseDados,19,FALSE),VLOOKUP(A118,BaseDados,21,FALSE),VLOOKUP(A118,BaseDados,23,FALSE),VLOOKUP(A118,BaseDados,11,FALSE),VLOOKUP(A118,BaseDados,20,FALSE))</f>
        <v>203.35</v>
      </c>
      <c r="M118" s="17">
        <f>SUM(VLOOKUP(A118,BaseDados,22,FALSE))</f>
        <v>0</v>
      </c>
      <c r="N118" s="17">
        <f>VLOOKUP(A118,BaseDados,18,FALSE)</f>
        <v>377.52</v>
      </c>
      <c r="O118" s="19">
        <v>0</v>
      </c>
      <c r="P118" s="18">
        <f>SUM(J118:O118)</f>
        <v>2000.9399999999998</v>
      </c>
      <c r="Q118" s="18">
        <f>I118-P118</f>
        <v>3715.1000000000004</v>
      </c>
      <c r="R118" s="33"/>
      <c r="S118" s="15"/>
    </row>
    <row r="119" spans="1:19" s="21" customFormat="1" ht="15" customHeight="1" x14ac:dyDescent="0.2">
      <c r="A119" s="31" t="s">
        <v>139</v>
      </c>
      <c r="B119" s="17">
        <f>VLOOKUP(A119,BaseDados,2,FALSE)</f>
        <v>10468.24</v>
      </c>
      <c r="C119" s="17">
        <f>VLOOKUP(A119,BaseDados,3,FALSE)</f>
        <v>0</v>
      </c>
      <c r="D119" s="17">
        <v>0</v>
      </c>
      <c r="E119" s="17">
        <f>VLOOKUP(A119,BaseDados,4,FALSE)</f>
        <v>0</v>
      </c>
      <c r="F119" s="17">
        <f>VLOOKUP(A119,BaseDados,7,FALSE)</f>
        <v>474.71</v>
      </c>
      <c r="G119" s="17">
        <f>VLOOKUP(A119,BaseDados,5,FALSE)</f>
        <v>0</v>
      </c>
      <c r="H119" s="17">
        <f>VLOOKUP(A119,BaseDados,6,FALSE)</f>
        <v>1046.82</v>
      </c>
      <c r="I119" s="18">
        <f>SUM(B119:H119)</f>
        <v>11989.769999999999</v>
      </c>
      <c r="J119" s="17">
        <f>VLOOKUP(A119,BaseDados,8,FALSE)</f>
        <v>828.38</v>
      </c>
      <c r="K119" s="17">
        <f>VLOOKUP(A119,BaseDados,9,FALSE)</f>
        <v>2017.34</v>
      </c>
      <c r="L119" s="17">
        <f>SUM(VLOOKUP(A119,BaseDados,10,FALSE),VLOOKUP(A119,BaseDados,12,FALSE),VLOOKUP(A119,BaseDados,13,FALSE),VLOOKUP(A119,BaseDados,14,FALSE),VLOOKUP(A119,BaseDados,15,FALSE),VLOOKUP(A119,BaseDados,16,FALSE),VLOOKUP(A119,BaseDados,17,FALSE),VLOOKUP(A119,BaseDados,19,FALSE),VLOOKUP(A119,BaseDados,21,FALSE),VLOOKUP(A119,BaseDados,23,FALSE),VLOOKUP(A119,BaseDados,11,FALSE),VLOOKUP(A119,BaseDados,20,FALSE))</f>
        <v>53.57</v>
      </c>
      <c r="M119" s="17">
        <f>SUM(VLOOKUP(A119,BaseDados,22,FALSE))</f>
        <v>0</v>
      </c>
      <c r="N119" s="17">
        <f>VLOOKUP(A119,BaseDados,18,FALSE)</f>
        <v>0</v>
      </c>
      <c r="O119" s="19">
        <v>0</v>
      </c>
      <c r="P119" s="18">
        <f>SUM(J119:O119)</f>
        <v>2899.29</v>
      </c>
      <c r="Q119" s="18">
        <f>I119-P119</f>
        <v>9090.48</v>
      </c>
      <c r="R119" s="32"/>
      <c r="S119" s="15"/>
    </row>
    <row r="120" spans="1:19" s="21" customFormat="1" ht="15" customHeight="1" x14ac:dyDescent="0.2">
      <c r="A120" s="31" t="s">
        <v>140</v>
      </c>
      <c r="B120" s="17">
        <f>VLOOKUP(A120,BaseDados,2,FALSE)</f>
        <v>10212.93</v>
      </c>
      <c r="C120" s="17">
        <f>VLOOKUP(A120,BaseDados,3,FALSE)</f>
        <v>0</v>
      </c>
      <c r="D120" s="17">
        <v>0</v>
      </c>
      <c r="E120" s="17">
        <f>VLOOKUP(A120,BaseDados,4,FALSE)</f>
        <v>0</v>
      </c>
      <c r="F120" s="17">
        <f>VLOOKUP(A120,BaseDados,7,FALSE)</f>
        <v>0</v>
      </c>
      <c r="G120" s="17">
        <f>VLOOKUP(A120,BaseDados,5,FALSE)</f>
        <v>0</v>
      </c>
      <c r="H120" s="17">
        <f>VLOOKUP(A120,BaseDados,6,FALSE)</f>
        <v>1021.29</v>
      </c>
      <c r="I120" s="18">
        <f>SUM(B120:H120)</f>
        <v>11234.220000000001</v>
      </c>
      <c r="J120" s="17">
        <f>VLOOKUP(A120,BaseDados,8,FALSE)</f>
        <v>828.38</v>
      </c>
      <c r="K120" s="17">
        <f>VLOOKUP(A120,BaseDados,9,FALSE)</f>
        <v>1992.25</v>
      </c>
      <c r="L120" s="17">
        <f>SUM(VLOOKUP(A120,BaseDados,10,FALSE),VLOOKUP(A120,BaseDados,12,FALSE),VLOOKUP(A120,BaseDados,13,FALSE),VLOOKUP(A120,BaseDados,14,FALSE),VLOOKUP(A120,BaseDados,15,FALSE),VLOOKUP(A120,BaseDados,16,FALSE),VLOOKUP(A120,BaseDados,17,FALSE),VLOOKUP(A120,BaseDados,19,FALSE),VLOOKUP(A120,BaseDados,21,FALSE),VLOOKUP(A120,BaseDados,23,FALSE),VLOOKUP(A120,BaseDados,11,FALSE),VLOOKUP(A120,BaseDados,20,FALSE))</f>
        <v>12.81</v>
      </c>
      <c r="M120" s="17">
        <f>SUM(VLOOKUP(A120,BaseDados,22,FALSE))</f>
        <v>0</v>
      </c>
      <c r="N120" s="17">
        <f>VLOOKUP(A120,BaseDados,18,FALSE)</f>
        <v>0</v>
      </c>
      <c r="O120" s="19">
        <v>0</v>
      </c>
      <c r="P120" s="18">
        <f>SUM(J120:O120)</f>
        <v>2833.44</v>
      </c>
      <c r="Q120" s="18">
        <f>I120-P120</f>
        <v>8400.7800000000007</v>
      </c>
      <c r="R120" s="33"/>
      <c r="S120" s="15"/>
    </row>
    <row r="121" spans="1:19" s="21" customFormat="1" ht="15" customHeight="1" x14ac:dyDescent="0.2">
      <c r="A121" s="29" t="s">
        <v>141</v>
      </c>
      <c r="B121" s="17">
        <f>VLOOKUP(A121,BaseDados,2,FALSE)</f>
        <v>3113.49</v>
      </c>
      <c r="C121" s="17">
        <f>VLOOKUP(A121,BaseDados,3,FALSE)</f>
        <v>0</v>
      </c>
      <c r="D121" s="17">
        <v>0</v>
      </c>
      <c r="E121" s="17">
        <f>VLOOKUP(A121,BaseDados,4,FALSE)</f>
        <v>0</v>
      </c>
      <c r="F121" s="17">
        <f>VLOOKUP(A121,BaseDados,7,FALSE)</f>
        <v>474.71</v>
      </c>
      <c r="G121" s="17">
        <f>VLOOKUP(A121,BaseDados,5,FALSE)</f>
        <v>0</v>
      </c>
      <c r="H121" s="17">
        <f>VLOOKUP(A121,BaseDados,6,FALSE)</f>
        <v>0</v>
      </c>
      <c r="I121" s="18">
        <f>SUM(B121:H121)</f>
        <v>3588.2</v>
      </c>
      <c r="J121" s="17">
        <f>VLOOKUP(A121,BaseDados,8,FALSE)</f>
        <v>282.61</v>
      </c>
      <c r="K121" s="17">
        <f>VLOOKUP(A121,BaseDados,9,FALSE)</f>
        <v>55.3</v>
      </c>
      <c r="L121" s="17">
        <f>SUM(VLOOKUP(A121,BaseDados,10,FALSE),VLOOKUP(A121,BaseDados,12,FALSE),VLOOKUP(A121,BaseDados,13,FALSE),VLOOKUP(A121,BaseDados,14,FALSE),VLOOKUP(A121,BaseDados,15,FALSE),VLOOKUP(A121,BaseDados,16,FALSE),VLOOKUP(A121,BaseDados,17,FALSE),VLOOKUP(A121,BaseDados,19,FALSE),VLOOKUP(A121,BaseDados,21,FALSE),VLOOKUP(A121,BaseDados,23,FALSE),VLOOKUP(A121,BaseDados,11,FALSE),VLOOKUP(A121,BaseDados,20,FALSE))</f>
        <v>296.11</v>
      </c>
      <c r="M121" s="17">
        <f>SUM(VLOOKUP(A121,BaseDados,22,FALSE))</f>
        <v>0</v>
      </c>
      <c r="N121" s="17">
        <f>VLOOKUP(A121,BaseDados,18,FALSE)</f>
        <v>0</v>
      </c>
      <c r="O121" s="19">
        <v>0</v>
      </c>
      <c r="P121" s="18">
        <f>SUM(J121:O121)</f>
        <v>634.02</v>
      </c>
      <c r="Q121" s="18">
        <f>I121-P121</f>
        <v>2954.18</v>
      </c>
      <c r="R121" s="26"/>
      <c r="S121" s="15"/>
    </row>
    <row r="122" spans="1:19" s="21" customFormat="1" ht="15" customHeight="1" x14ac:dyDescent="0.2">
      <c r="A122" s="31" t="s">
        <v>142</v>
      </c>
      <c r="B122" s="17">
        <f>VLOOKUP(A122,BaseDados,2,FALSE)</f>
        <v>3113.48</v>
      </c>
      <c r="C122" s="17">
        <f>VLOOKUP(A122,BaseDados,3,FALSE)</f>
        <v>0</v>
      </c>
      <c r="D122" s="17">
        <v>0</v>
      </c>
      <c r="E122" s="17">
        <f>VLOOKUP(A122,BaseDados,4,FALSE)</f>
        <v>0</v>
      </c>
      <c r="F122" s="17">
        <f>VLOOKUP(A122,BaseDados,7,FALSE)</f>
        <v>0</v>
      </c>
      <c r="G122" s="17">
        <f>VLOOKUP(A122,BaseDados,5,FALSE)</f>
        <v>557.96</v>
      </c>
      <c r="H122" s="17">
        <f>VLOOKUP(A122,BaseDados,6,FALSE)</f>
        <v>280</v>
      </c>
      <c r="I122" s="18">
        <f>SUM(B122:H122)</f>
        <v>3951.44</v>
      </c>
      <c r="J122" s="17">
        <f>VLOOKUP(A122,BaseDados,8,FALSE)</f>
        <v>389.37</v>
      </c>
      <c r="K122" s="17">
        <f>VLOOKUP(A122,BaseDados,9,FALSE)</f>
        <v>179.51</v>
      </c>
      <c r="L122" s="17">
        <f>SUM(VLOOKUP(A122,BaseDados,10,FALSE),VLOOKUP(A122,BaseDados,12,FALSE),VLOOKUP(A122,BaseDados,13,FALSE),VLOOKUP(A122,BaseDados,14,FALSE),VLOOKUP(A122,BaseDados,15,FALSE),VLOOKUP(A122,BaseDados,16,FALSE),VLOOKUP(A122,BaseDados,17,FALSE),VLOOKUP(A122,BaseDados,19,FALSE),VLOOKUP(A122,BaseDados,21,FALSE),VLOOKUP(A122,BaseDados,23,FALSE),VLOOKUP(A122,BaseDados,11,FALSE),VLOOKUP(A122,BaseDados,20,FALSE))</f>
        <v>12.809999999999999</v>
      </c>
      <c r="M122" s="17">
        <f>SUM(VLOOKUP(A122,BaseDados,22,FALSE))</f>
        <v>31.13</v>
      </c>
      <c r="N122" s="17">
        <f>VLOOKUP(A122,BaseDados,18,FALSE)</f>
        <v>0</v>
      </c>
      <c r="O122" s="19">
        <v>0</v>
      </c>
      <c r="P122" s="18">
        <f>SUM(J122:O122)</f>
        <v>612.81999999999994</v>
      </c>
      <c r="Q122" s="18">
        <f>I122-P122</f>
        <v>3338.62</v>
      </c>
      <c r="R122" s="33"/>
      <c r="S122" s="15"/>
    </row>
    <row r="123" spans="1:19" s="21" customFormat="1" ht="15" customHeight="1" x14ac:dyDescent="0.2">
      <c r="A123" s="31" t="s">
        <v>143</v>
      </c>
      <c r="B123" s="17">
        <f>VLOOKUP(A123,BaseDados,2,FALSE)</f>
        <v>0</v>
      </c>
      <c r="C123" s="17">
        <f>VLOOKUP(A123,BaseDados,3,FALSE)</f>
        <v>0</v>
      </c>
      <c r="D123" s="17">
        <v>0</v>
      </c>
      <c r="E123" s="17">
        <f>VLOOKUP(A123,BaseDados,4,FALSE)</f>
        <v>4131.8</v>
      </c>
      <c r="F123" s="17">
        <f>VLOOKUP(A123,BaseDados,7,FALSE)</f>
        <v>0</v>
      </c>
      <c r="G123" s="17">
        <f>VLOOKUP(A123,BaseDados,5,FALSE)</f>
        <v>0</v>
      </c>
      <c r="H123" s="17">
        <f>VLOOKUP(A123,BaseDados,6,FALSE)</f>
        <v>0</v>
      </c>
      <c r="I123" s="18">
        <f>SUM(B123:H123)</f>
        <v>4131.8</v>
      </c>
      <c r="J123" s="17">
        <f>VLOOKUP(A123,BaseDados,8,FALSE)</f>
        <v>414.62</v>
      </c>
      <c r="K123" s="17">
        <f>VLOOKUP(A123,BaseDados,9,FALSE)</f>
        <v>174.34</v>
      </c>
      <c r="L123" s="17">
        <f>SUM(VLOOKUP(A123,BaseDados,10,FALSE),VLOOKUP(A123,BaseDados,12,FALSE),VLOOKUP(A123,BaseDados,13,FALSE),VLOOKUP(A123,BaseDados,14,FALSE),VLOOKUP(A123,BaseDados,15,FALSE),VLOOKUP(A123,BaseDados,16,FALSE),VLOOKUP(A123,BaseDados,17,FALSE),VLOOKUP(A123,BaseDados,19,FALSE),VLOOKUP(A123,BaseDados,21,FALSE),VLOOKUP(A123,BaseDados,23,FALSE),VLOOKUP(A123,BaseDados,11,FALSE),VLOOKUP(A123,BaseDados,20,FALSE))</f>
        <v>4.13</v>
      </c>
      <c r="M123" s="17">
        <f>SUM(VLOOKUP(A123,BaseDados,22,FALSE))</f>
        <v>0</v>
      </c>
      <c r="N123" s="17">
        <f>VLOOKUP(A123,BaseDados,18,FALSE)</f>
        <v>0</v>
      </c>
      <c r="O123" s="19">
        <v>0</v>
      </c>
      <c r="P123" s="18">
        <f>SUM(J123:O123)</f>
        <v>593.09</v>
      </c>
      <c r="Q123" s="18">
        <f>I123-P123</f>
        <v>3538.71</v>
      </c>
      <c r="R123" s="32" t="s">
        <v>144</v>
      </c>
      <c r="S123" s="15"/>
    </row>
    <row r="124" spans="1:19" s="21" customFormat="1" ht="15" customHeight="1" x14ac:dyDescent="0.2">
      <c r="A124" s="31" t="s">
        <v>145</v>
      </c>
      <c r="B124" s="17">
        <f>VLOOKUP(A124,BaseDados,2,FALSE)</f>
        <v>10468.24</v>
      </c>
      <c r="C124" s="17">
        <f>VLOOKUP(A124,BaseDados,3,FALSE)</f>
        <v>0</v>
      </c>
      <c r="D124" s="17">
        <v>0</v>
      </c>
      <c r="E124" s="17">
        <f>VLOOKUP(A124,BaseDados,4,FALSE)</f>
        <v>0</v>
      </c>
      <c r="F124" s="17">
        <f>VLOOKUP(A124,BaseDados,7,FALSE)</f>
        <v>474.71</v>
      </c>
      <c r="G124" s="17">
        <f>VLOOKUP(A124,BaseDados,5,FALSE)</f>
        <v>0</v>
      </c>
      <c r="H124" s="17">
        <f>VLOOKUP(A124,BaseDados,6,FALSE)</f>
        <v>1346.82</v>
      </c>
      <c r="I124" s="18">
        <f>SUM(B124:H124)</f>
        <v>12289.769999999999</v>
      </c>
      <c r="J124" s="17">
        <f>VLOOKUP(A124,BaseDados,8,FALSE)</f>
        <v>828.38</v>
      </c>
      <c r="K124" s="17">
        <f>VLOOKUP(A124,BaseDados,9,FALSE)</f>
        <v>1995.57</v>
      </c>
      <c r="L124" s="17">
        <f>SUM(VLOOKUP(A124,BaseDados,10,FALSE),VLOOKUP(A124,BaseDados,12,FALSE),VLOOKUP(A124,BaseDados,13,FALSE),VLOOKUP(A124,BaseDados,14,FALSE),VLOOKUP(A124,BaseDados,15,FALSE),VLOOKUP(A124,BaseDados,16,FALSE),VLOOKUP(A124,BaseDados,17,FALSE),VLOOKUP(A124,BaseDados,19,FALSE),VLOOKUP(A124,BaseDados,21,FALSE),VLOOKUP(A124,BaseDados,23,FALSE),VLOOKUP(A124,BaseDados,11,FALSE),VLOOKUP(A124,BaseDados,20,FALSE))</f>
        <v>15.599999999999998</v>
      </c>
      <c r="M124" s="17">
        <f>SUM(VLOOKUP(A124,BaseDados,22,FALSE))</f>
        <v>0</v>
      </c>
      <c r="N124" s="17">
        <f>VLOOKUP(A124,BaseDados,18,FALSE)</f>
        <v>0</v>
      </c>
      <c r="O124" s="19">
        <v>0</v>
      </c>
      <c r="P124" s="18">
        <f>SUM(J124:O124)</f>
        <v>2839.5499999999997</v>
      </c>
      <c r="Q124" s="18">
        <f>I124-P124</f>
        <v>9450.2199999999993</v>
      </c>
      <c r="R124" s="32"/>
      <c r="S124" s="15"/>
    </row>
    <row r="125" spans="1:19" s="21" customFormat="1" ht="15" customHeight="1" x14ac:dyDescent="0.2">
      <c r="A125" s="31" t="s">
        <v>146</v>
      </c>
      <c r="B125" s="17">
        <f>VLOOKUP(A125,BaseDados,2,FALSE)</f>
        <v>10392.65</v>
      </c>
      <c r="C125" s="17">
        <f>VLOOKUP(A125,BaseDados,3,FALSE)</f>
        <v>0</v>
      </c>
      <c r="D125" s="17">
        <v>0</v>
      </c>
      <c r="E125" s="17">
        <f>VLOOKUP(A125,BaseDados,4,FALSE)</f>
        <v>0</v>
      </c>
      <c r="F125" s="17">
        <f>VLOOKUP(A125,BaseDados,7,FALSE)</f>
        <v>474.71</v>
      </c>
      <c r="G125" s="17">
        <f>VLOOKUP(A125,BaseDados,5,FALSE)</f>
        <v>0</v>
      </c>
      <c r="H125" s="17">
        <f>VLOOKUP(A125,BaseDados,6,FALSE)</f>
        <v>0</v>
      </c>
      <c r="I125" s="18">
        <f>SUM(B125:H125)</f>
        <v>10867.359999999999</v>
      </c>
      <c r="J125" s="17">
        <f>VLOOKUP(A125,BaseDados,8,FALSE)</f>
        <v>828.38</v>
      </c>
      <c r="K125" s="17">
        <f>VLOOKUP(A125,BaseDados,9,FALSE)</f>
        <v>1760.81</v>
      </c>
      <c r="L125" s="17">
        <f>SUM(VLOOKUP(A125,BaseDados,10,FALSE),VLOOKUP(A125,BaseDados,12,FALSE),VLOOKUP(A125,BaseDados,13,FALSE),VLOOKUP(A125,BaseDados,14,FALSE),VLOOKUP(A125,BaseDados,15,FALSE),VLOOKUP(A125,BaseDados,16,FALSE),VLOOKUP(A125,BaseDados,17,FALSE),VLOOKUP(A125,BaseDados,19,FALSE),VLOOKUP(A125,BaseDados,21,FALSE),VLOOKUP(A125,BaseDados,23,FALSE),VLOOKUP(A125,BaseDados,11,FALSE),VLOOKUP(A125,BaseDados,20,FALSE))</f>
        <v>12.81</v>
      </c>
      <c r="M125" s="17">
        <f>SUM(VLOOKUP(A125,BaseDados,22,FALSE))</f>
        <v>0</v>
      </c>
      <c r="N125" s="17">
        <f>VLOOKUP(A125,BaseDados,18,FALSE)</f>
        <v>0</v>
      </c>
      <c r="O125" s="19">
        <v>0</v>
      </c>
      <c r="P125" s="18">
        <f>SUM(J125:O125)</f>
        <v>2602</v>
      </c>
      <c r="Q125" s="18">
        <f>I125-P125</f>
        <v>8265.3599999999988</v>
      </c>
      <c r="R125" s="32"/>
      <c r="S125" s="15"/>
    </row>
    <row r="126" spans="1:19" s="21" customFormat="1" ht="15" customHeight="1" x14ac:dyDescent="0.2">
      <c r="A126" s="31" t="s">
        <v>147</v>
      </c>
      <c r="B126" s="17">
        <f>VLOOKUP(A126,BaseDados,2,FALSE)</f>
        <v>16964.900000000001</v>
      </c>
      <c r="C126" s="17">
        <f>VLOOKUP(A126,BaseDados,3,FALSE)</f>
        <v>0</v>
      </c>
      <c r="D126" s="17">
        <v>0</v>
      </c>
      <c r="E126" s="17">
        <f>VLOOKUP(A126,BaseDados,4,FALSE)</f>
        <v>0</v>
      </c>
      <c r="F126" s="17">
        <f>VLOOKUP(A126,BaseDados,7,FALSE)</f>
        <v>0</v>
      </c>
      <c r="G126" s="17">
        <f>VLOOKUP(A126,BaseDados,5,FALSE)</f>
        <v>0</v>
      </c>
      <c r="H126" s="17">
        <f>VLOOKUP(A126,BaseDados,6,FALSE)</f>
        <v>0</v>
      </c>
      <c r="I126" s="18">
        <f>SUM(B126:H126)</f>
        <v>16964.900000000001</v>
      </c>
      <c r="J126" s="17">
        <f>VLOOKUP(A126,BaseDados,8,FALSE)</f>
        <v>828.38</v>
      </c>
      <c r="K126" s="17">
        <f>VLOOKUP(A126,BaseDados,9,FALSE)</f>
        <v>3568.18</v>
      </c>
      <c r="L126" s="17">
        <f>SUM(VLOOKUP(A126,BaseDados,10,FALSE),VLOOKUP(A126,BaseDados,12,FALSE),VLOOKUP(A126,BaseDados,13,FALSE),VLOOKUP(A126,BaseDados,14,FALSE),VLOOKUP(A126,BaseDados,15,FALSE),VLOOKUP(A126,BaseDados,16,FALSE),VLOOKUP(A126,BaseDados,17,FALSE),VLOOKUP(A126,BaseDados,19,FALSE),VLOOKUP(A126,BaseDados,21,FALSE),VLOOKUP(A126,BaseDados,23,FALSE),VLOOKUP(A126,BaseDados,11,FALSE),VLOOKUP(A126,BaseDados,20,FALSE))</f>
        <v>13.23</v>
      </c>
      <c r="M126" s="17">
        <f>SUM(VLOOKUP(A126,BaseDados,22,FALSE))</f>
        <v>169.65</v>
      </c>
      <c r="N126" s="17">
        <f>VLOOKUP(A126,BaseDados,18,FALSE)</f>
        <v>0</v>
      </c>
      <c r="O126" s="19">
        <v>0</v>
      </c>
      <c r="P126" s="18">
        <f>SUM(J126:O126)</f>
        <v>4579.4399999999987</v>
      </c>
      <c r="Q126" s="18">
        <f>I126-P126</f>
        <v>12385.460000000003</v>
      </c>
      <c r="R126" s="32"/>
      <c r="S126" s="15"/>
    </row>
    <row r="127" spans="1:19" s="21" customFormat="1" ht="15" customHeight="1" x14ac:dyDescent="0.2">
      <c r="A127" s="31" t="s">
        <v>148</v>
      </c>
      <c r="B127" s="17">
        <f>VLOOKUP(A127,BaseDados,2,FALSE)</f>
        <v>1067.3699999999999</v>
      </c>
      <c r="C127" s="17">
        <f>VLOOKUP(A127,BaseDados,3,FALSE)</f>
        <v>0</v>
      </c>
      <c r="D127" s="17">
        <v>0</v>
      </c>
      <c r="E127" s="17">
        <f>VLOOKUP(A127,BaseDados,4,FALSE)</f>
        <v>0</v>
      </c>
      <c r="F127" s="17">
        <f>VLOOKUP(A127,BaseDados,7,FALSE)</f>
        <v>0</v>
      </c>
      <c r="G127" s="17">
        <f>VLOOKUP(A127,BaseDados,5,FALSE)</f>
        <v>0</v>
      </c>
      <c r="H127" s="17">
        <f>VLOOKUP(A127,BaseDados,6,FALSE)</f>
        <v>0</v>
      </c>
      <c r="I127" s="18">
        <f>SUM(B127:H127)</f>
        <v>1067.3699999999999</v>
      </c>
      <c r="J127" s="17">
        <f>VLOOKUP(A127,BaseDados,8,FALSE)</f>
        <v>0</v>
      </c>
      <c r="K127" s="17">
        <f>VLOOKUP(A127,BaseDados,9,FALSE)</f>
        <v>0</v>
      </c>
      <c r="L127" s="17">
        <f>SUM(VLOOKUP(A127,BaseDados,10,FALSE),VLOOKUP(A127,BaseDados,12,FALSE),VLOOKUP(A127,BaseDados,13,FALSE),VLOOKUP(A127,BaseDados,14,FALSE),VLOOKUP(A127,BaseDados,15,FALSE),VLOOKUP(A127,BaseDados,16,FALSE),VLOOKUP(A127,BaseDados,17,FALSE),VLOOKUP(A127,BaseDados,19,FALSE),VLOOKUP(A127,BaseDados,21,FALSE),VLOOKUP(A127,BaseDados,23,FALSE),VLOOKUP(A127,BaseDados,11,FALSE),VLOOKUP(A127,BaseDados,20,FALSE))</f>
        <v>0</v>
      </c>
      <c r="M127" s="17">
        <f>SUM(VLOOKUP(A127,BaseDados,22,FALSE))</f>
        <v>0</v>
      </c>
      <c r="N127" s="17">
        <f>VLOOKUP(A127,BaseDados,18,FALSE)</f>
        <v>0</v>
      </c>
      <c r="O127" s="19">
        <v>0</v>
      </c>
      <c r="P127" s="18">
        <f>SUM(J127:O127)</f>
        <v>0</v>
      </c>
      <c r="Q127" s="18">
        <f>I127-P127</f>
        <v>1067.3699999999999</v>
      </c>
      <c r="R127" s="32"/>
      <c r="S127" s="15"/>
    </row>
    <row r="128" spans="1:19" s="21" customFormat="1" ht="15" customHeight="1" x14ac:dyDescent="0.2">
      <c r="A128" s="31" t="s">
        <v>149</v>
      </c>
      <c r="B128" s="17">
        <f>VLOOKUP(A128,BaseDados,2,FALSE)</f>
        <v>3113.49</v>
      </c>
      <c r="C128" s="17">
        <f>VLOOKUP(A128,BaseDados,3,FALSE)</f>
        <v>0</v>
      </c>
      <c r="D128" s="17">
        <v>0</v>
      </c>
      <c r="E128" s="17">
        <f>VLOOKUP(A128,BaseDados,4,FALSE)</f>
        <v>0</v>
      </c>
      <c r="F128" s="17">
        <f>VLOOKUP(A128,BaseDados,7,FALSE)</f>
        <v>0</v>
      </c>
      <c r="G128" s="17">
        <f>VLOOKUP(A128,BaseDados,5,FALSE)</f>
        <v>114.82</v>
      </c>
      <c r="H128" s="17">
        <f>VLOOKUP(A128,BaseDados,6,FALSE)</f>
        <v>0</v>
      </c>
      <c r="I128" s="18">
        <f>SUM(B128:H128)</f>
        <v>3228.31</v>
      </c>
      <c r="J128" s="17">
        <f>VLOOKUP(A128,BaseDados,8,FALSE)</f>
        <v>296.39</v>
      </c>
      <c r="K128" s="17">
        <f>VLOOKUP(A128,BaseDados,9,FALSE)</f>
        <v>84.99</v>
      </c>
      <c r="L128" s="17">
        <f>SUM(VLOOKUP(A128,BaseDados,10,FALSE),VLOOKUP(A128,BaseDados,12,FALSE),VLOOKUP(A128,BaseDados,13,FALSE),VLOOKUP(A128,BaseDados,14,FALSE),VLOOKUP(A128,BaseDados,15,FALSE),VLOOKUP(A128,BaseDados,16,FALSE),VLOOKUP(A128,BaseDados,17,FALSE),VLOOKUP(A128,BaseDados,19,FALSE),VLOOKUP(A128,BaseDados,21,FALSE),VLOOKUP(A128,BaseDados,23,FALSE),VLOOKUP(A128,BaseDados,11,FALSE),VLOOKUP(A128,BaseDados,20,FALSE))</f>
        <v>13.219999999999999</v>
      </c>
      <c r="M128" s="17">
        <f>SUM(VLOOKUP(A128,BaseDados,22,FALSE))</f>
        <v>0</v>
      </c>
      <c r="N128" s="17">
        <f>VLOOKUP(A128,BaseDados,18,FALSE)</f>
        <v>0</v>
      </c>
      <c r="O128" s="19">
        <v>0</v>
      </c>
      <c r="P128" s="18">
        <f>SUM(J128:O128)</f>
        <v>394.6</v>
      </c>
      <c r="Q128" s="18">
        <f>I128-P128</f>
        <v>2833.71</v>
      </c>
      <c r="R128" s="33"/>
      <c r="S128" s="15"/>
    </row>
    <row r="129" spans="1:19" s="21" customFormat="1" ht="15" customHeight="1" x14ac:dyDescent="0.2">
      <c r="A129" s="31" t="s">
        <v>150</v>
      </c>
      <c r="B129" s="17">
        <f>VLOOKUP(A129,BaseDados,2,FALSE)</f>
        <v>3113.49</v>
      </c>
      <c r="C129" s="17">
        <f>VLOOKUP(A129,BaseDados,3,FALSE)</f>
        <v>0</v>
      </c>
      <c r="D129" s="17">
        <v>0</v>
      </c>
      <c r="E129" s="17">
        <f>VLOOKUP(A129,BaseDados,4,FALSE)</f>
        <v>0</v>
      </c>
      <c r="F129" s="17">
        <f>VLOOKUP(A129,BaseDados,7,FALSE)</f>
        <v>0</v>
      </c>
      <c r="G129" s="17">
        <f>VLOOKUP(A129,BaseDados,5,FALSE)</f>
        <v>0</v>
      </c>
      <c r="H129" s="17">
        <f>VLOOKUP(A129,BaseDados,6,FALSE)</f>
        <v>0</v>
      </c>
      <c r="I129" s="18">
        <f>SUM(B129:H129)</f>
        <v>3113.49</v>
      </c>
      <c r="J129" s="17">
        <f>VLOOKUP(A129,BaseDados,8,FALSE)</f>
        <v>282.61</v>
      </c>
      <c r="K129" s="17">
        <f>VLOOKUP(A129,BaseDados,9,FALSE)</f>
        <v>69.83</v>
      </c>
      <c r="L129" s="17">
        <f>SUM(VLOOKUP(A129,BaseDados,10,FALSE),VLOOKUP(A129,BaseDados,12,FALSE),VLOOKUP(A129,BaseDados,13,FALSE),VLOOKUP(A129,BaseDados,14,FALSE),VLOOKUP(A129,BaseDados,15,FALSE),VLOOKUP(A129,BaseDados,16,FALSE),VLOOKUP(A129,BaseDados,17,FALSE),VLOOKUP(A129,BaseDados,19,FALSE),VLOOKUP(A129,BaseDados,21,FALSE),VLOOKUP(A129,BaseDados,23,FALSE),VLOOKUP(A129,BaseDados,11,FALSE),VLOOKUP(A129,BaseDados,20,FALSE))</f>
        <v>36.39</v>
      </c>
      <c r="M129" s="17">
        <f>SUM(VLOOKUP(A129,BaseDados,22,FALSE))</f>
        <v>0</v>
      </c>
      <c r="N129" s="17">
        <f>VLOOKUP(A129,BaseDados,18,FALSE)</f>
        <v>0</v>
      </c>
      <c r="O129" s="19">
        <v>0</v>
      </c>
      <c r="P129" s="18">
        <f>SUM(J129:O129)</f>
        <v>388.83</v>
      </c>
      <c r="Q129" s="18">
        <f>I129-P129</f>
        <v>2724.66</v>
      </c>
      <c r="R129" s="32"/>
      <c r="S129" s="15"/>
    </row>
    <row r="130" spans="1:19" s="21" customFormat="1" ht="15" customHeight="1" x14ac:dyDescent="0.2">
      <c r="A130" s="31" t="s">
        <v>151</v>
      </c>
      <c r="B130" s="17">
        <f>VLOOKUP(A130,BaseDados,2,FALSE)</f>
        <v>7627.13</v>
      </c>
      <c r="C130" s="17">
        <f>VLOOKUP(A130,BaseDados,3,FALSE)</f>
        <v>0</v>
      </c>
      <c r="D130" s="17">
        <v>0</v>
      </c>
      <c r="E130" s="17">
        <f>VLOOKUP(A130,BaseDados,4,FALSE)</f>
        <v>0</v>
      </c>
      <c r="F130" s="17">
        <f>VLOOKUP(A130,BaseDados,7,FALSE)</f>
        <v>0</v>
      </c>
      <c r="G130" s="17">
        <f>VLOOKUP(A130,BaseDados,5,FALSE)</f>
        <v>0</v>
      </c>
      <c r="H130" s="17">
        <f>VLOOKUP(A130,BaseDados,6,FALSE)</f>
        <v>2334.16</v>
      </c>
      <c r="I130" s="18">
        <f>SUM(B130:H130)</f>
        <v>9961.2900000000009</v>
      </c>
      <c r="J130" s="17">
        <f>VLOOKUP(A130,BaseDados,8,FALSE)</f>
        <v>828.38</v>
      </c>
      <c r="K130" s="17">
        <f>VLOOKUP(A130,BaseDados,9,FALSE)</f>
        <v>1642.19</v>
      </c>
      <c r="L130" s="17">
        <f>SUM(VLOOKUP(A130,BaseDados,10,FALSE),VLOOKUP(A130,BaseDados,12,FALSE),VLOOKUP(A130,BaseDados,13,FALSE),VLOOKUP(A130,BaseDados,14,FALSE),VLOOKUP(A130,BaseDados,15,FALSE),VLOOKUP(A130,BaseDados,16,FALSE),VLOOKUP(A130,BaseDados,17,FALSE),VLOOKUP(A130,BaseDados,19,FALSE),VLOOKUP(A130,BaseDados,21,FALSE),VLOOKUP(A130,BaseDados,23,FALSE),VLOOKUP(A130,BaseDados,11,FALSE),VLOOKUP(A130,BaseDados,20,FALSE))</f>
        <v>13.23</v>
      </c>
      <c r="M130" s="17">
        <f>SUM(VLOOKUP(A130,BaseDados,22,FALSE))</f>
        <v>0</v>
      </c>
      <c r="N130" s="17">
        <f>VLOOKUP(A130,BaseDados,18,FALSE)</f>
        <v>0</v>
      </c>
      <c r="O130" s="19">
        <v>0</v>
      </c>
      <c r="P130" s="18">
        <f>SUM(J130:O130)</f>
        <v>2483.8000000000002</v>
      </c>
      <c r="Q130" s="18">
        <f>I130-P130</f>
        <v>7477.4900000000007</v>
      </c>
      <c r="R130" s="32"/>
      <c r="S130" s="15"/>
    </row>
    <row r="131" spans="1:19" s="21" customFormat="1" ht="15" customHeight="1" x14ac:dyDescent="0.2">
      <c r="A131" s="31" t="s">
        <v>152</v>
      </c>
      <c r="B131" s="17">
        <f>VLOOKUP(A131,BaseDados,2,FALSE)</f>
        <v>688.63</v>
      </c>
      <c r="C131" s="17">
        <f>VLOOKUP(A131,BaseDados,3,FALSE)</f>
        <v>0</v>
      </c>
      <c r="D131" s="17">
        <v>0</v>
      </c>
      <c r="E131" s="17">
        <f>VLOOKUP(A131,BaseDados,4,FALSE)</f>
        <v>0</v>
      </c>
      <c r="F131" s="17">
        <f>VLOOKUP(A131,BaseDados,7,FALSE)</f>
        <v>0</v>
      </c>
      <c r="G131" s="17">
        <f>VLOOKUP(A131,BaseDados,5,FALSE)</f>
        <v>0</v>
      </c>
      <c r="H131" s="17">
        <f>VLOOKUP(A131,BaseDados,6,FALSE)</f>
        <v>0</v>
      </c>
      <c r="I131" s="18">
        <f>SUM(B131:H131)</f>
        <v>688.63</v>
      </c>
      <c r="J131" s="17">
        <f>VLOOKUP(A131,BaseDados,8,FALSE)</f>
        <v>0</v>
      </c>
      <c r="K131" s="17">
        <f>VLOOKUP(A131,BaseDados,9,FALSE)</f>
        <v>0</v>
      </c>
      <c r="L131" s="17">
        <f>SUM(VLOOKUP(A131,BaseDados,10,FALSE),VLOOKUP(A131,BaseDados,12,FALSE),VLOOKUP(A131,BaseDados,13,FALSE),VLOOKUP(A131,BaseDados,14,FALSE),VLOOKUP(A131,BaseDados,15,FALSE),VLOOKUP(A131,BaseDados,16,FALSE),VLOOKUP(A131,BaseDados,17,FALSE),VLOOKUP(A131,BaseDados,19,FALSE),VLOOKUP(A131,BaseDados,21,FALSE),VLOOKUP(A131,BaseDados,23,FALSE),VLOOKUP(A131,BaseDados,11,FALSE),VLOOKUP(A131,BaseDados,20,FALSE))</f>
        <v>0</v>
      </c>
      <c r="M131" s="17">
        <f>SUM(VLOOKUP(A131,BaseDados,22,FALSE))</f>
        <v>0</v>
      </c>
      <c r="N131" s="17">
        <f>VLOOKUP(A131,BaseDados,18,FALSE)</f>
        <v>0</v>
      </c>
      <c r="O131" s="19">
        <v>0</v>
      </c>
      <c r="P131" s="18">
        <f>SUM(J131:O131)</f>
        <v>0</v>
      </c>
      <c r="Q131" s="18">
        <f>I131-P131</f>
        <v>688.63</v>
      </c>
      <c r="R131" s="32"/>
      <c r="S131" s="15"/>
    </row>
    <row r="132" spans="1:19" s="21" customFormat="1" ht="15" customHeight="1" x14ac:dyDescent="0.2">
      <c r="A132" s="31" t="s">
        <v>153</v>
      </c>
      <c r="B132" s="17">
        <f>VLOOKUP(A132,BaseDados,2,FALSE)</f>
        <v>3352.89</v>
      </c>
      <c r="C132" s="17">
        <f>VLOOKUP(A132,BaseDados,3,FALSE)</f>
        <v>0</v>
      </c>
      <c r="D132" s="17">
        <v>0</v>
      </c>
      <c r="E132" s="17">
        <f>VLOOKUP(A132,BaseDados,4,FALSE)</f>
        <v>0</v>
      </c>
      <c r="F132" s="17">
        <f>VLOOKUP(A132,BaseDados,7,FALSE)</f>
        <v>949.42</v>
      </c>
      <c r="G132" s="17">
        <f>VLOOKUP(A132,BaseDados,5,FALSE)</f>
        <v>0</v>
      </c>
      <c r="H132" s="17">
        <f>VLOOKUP(A132,BaseDados,6,FALSE)</f>
        <v>0</v>
      </c>
      <c r="I132" s="18">
        <f>SUM(B132:H132)</f>
        <v>4302.3099999999995</v>
      </c>
      <c r="J132" s="17">
        <f>VLOOKUP(A132,BaseDados,8,FALSE)</f>
        <v>311.33999999999997</v>
      </c>
      <c r="K132" s="17">
        <f>VLOOKUP(A132,BaseDados,9,FALSE)</f>
        <v>72.989999999999995</v>
      </c>
      <c r="L132" s="17">
        <f>SUM(VLOOKUP(A132,BaseDados,10,FALSE),VLOOKUP(A132,BaseDados,12,FALSE),VLOOKUP(A132,BaseDados,13,FALSE),VLOOKUP(A132,BaseDados,14,FALSE),VLOOKUP(A132,BaseDados,15,FALSE),VLOOKUP(A132,BaseDados,16,FALSE),VLOOKUP(A132,BaseDados,17,FALSE),VLOOKUP(A132,BaseDados,19,FALSE),VLOOKUP(A132,BaseDados,21,FALSE),VLOOKUP(A132,BaseDados,23,FALSE),VLOOKUP(A132,BaseDados,11,FALSE),VLOOKUP(A132,BaseDados,20,FALSE))</f>
        <v>13.23</v>
      </c>
      <c r="M132" s="17">
        <f>SUM(VLOOKUP(A132,BaseDados,22,FALSE))</f>
        <v>0</v>
      </c>
      <c r="N132" s="17">
        <f>VLOOKUP(A132,BaseDados,18,FALSE)</f>
        <v>0</v>
      </c>
      <c r="O132" s="19">
        <v>0</v>
      </c>
      <c r="P132" s="18">
        <f>SUM(J132:O132)</f>
        <v>397.56</v>
      </c>
      <c r="Q132" s="18">
        <f>I132-P132</f>
        <v>3904.7499999999995</v>
      </c>
      <c r="R132" s="32"/>
      <c r="S132" s="15"/>
    </row>
    <row r="133" spans="1:19" s="21" customFormat="1" ht="15" customHeight="1" x14ac:dyDescent="0.2">
      <c r="A133" s="31" t="s">
        <v>154</v>
      </c>
      <c r="B133" s="17">
        <f>VLOOKUP(A133,BaseDados,2,FALSE)</f>
        <v>10392.65</v>
      </c>
      <c r="C133" s="17">
        <f>VLOOKUP(A133,BaseDados,3,FALSE)</f>
        <v>0</v>
      </c>
      <c r="D133" s="17">
        <v>0</v>
      </c>
      <c r="E133" s="17">
        <f>VLOOKUP(A133,BaseDados,4,FALSE)</f>
        <v>0</v>
      </c>
      <c r="F133" s="17">
        <f>VLOOKUP(A133,BaseDados,7,FALSE)</f>
        <v>0</v>
      </c>
      <c r="G133" s="17">
        <f>VLOOKUP(A133,BaseDados,5,FALSE)</f>
        <v>0</v>
      </c>
      <c r="H133" s="17">
        <f>VLOOKUP(A133,BaseDados,6,FALSE)</f>
        <v>0</v>
      </c>
      <c r="I133" s="18">
        <f>SUM(B133:H133)</f>
        <v>10392.65</v>
      </c>
      <c r="J133" s="17">
        <f>VLOOKUP(A133,BaseDados,8,FALSE)</f>
        <v>828.38</v>
      </c>
      <c r="K133" s="17">
        <f>VLOOKUP(A133,BaseDados,9,FALSE)</f>
        <v>1708.68</v>
      </c>
      <c r="L133" s="17">
        <f>SUM(VLOOKUP(A133,BaseDados,10,FALSE),VLOOKUP(A133,BaseDados,12,FALSE),VLOOKUP(A133,BaseDados,13,FALSE),VLOOKUP(A133,BaseDados,14,FALSE),VLOOKUP(A133,BaseDados,15,FALSE),VLOOKUP(A133,BaseDados,16,FALSE),VLOOKUP(A133,BaseDados,17,FALSE),VLOOKUP(A133,BaseDados,19,FALSE),VLOOKUP(A133,BaseDados,21,FALSE),VLOOKUP(A133,BaseDados,23,FALSE),VLOOKUP(A133,BaseDados,11,FALSE),VLOOKUP(A133,BaseDados,20,FALSE))</f>
        <v>716.79</v>
      </c>
      <c r="M133" s="17">
        <f>SUM(VLOOKUP(A133,BaseDados,22,FALSE))</f>
        <v>0</v>
      </c>
      <c r="N133" s="17">
        <f>VLOOKUP(A133,BaseDados,18,FALSE)</f>
        <v>0</v>
      </c>
      <c r="O133" s="19">
        <v>0</v>
      </c>
      <c r="P133" s="18">
        <f>SUM(J133:O133)</f>
        <v>3253.85</v>
      </c>
      <c r="Q133" s="18">
        <f>I133-P133</f>
        <v>7138.7999999999993</v>
      </c>
      <c r="R133" s="32"/>
      <c r="S133" s="15"/>
    </row>
    <row r="134" spans="1:19" s="21" customFormat="1" ht="15" customHeight="1" x14ac:dyDescent="0.2">
      <c r="A134" s="31" t="s">
        <v>155</v>
      </c>
      <c r="B134" s="17">
        <f>VLOOKUP(A134,BaseDados,2,FALSE)</f>
        <v>5234.12</v>
      </c>
      <c r="C134" s="17">
        <f>VLOOKUP(A134,BaseDados,3,FALSE)</f>
        <v>7616</v>
      </c>
      <c r="D134" s="17">
        <v>0</v>
      </c>
      <c r="E134" s="17">
        <f>VLOOKUP(A134,BaseDados,4,FALSE)</f>
        <v>0</v>
      </c>
      <c r="F134" s="17">
        <f>VLOOKUP(A134,BaseDados,7,FALSE)</f>
        <v>0</v>
      </c>
      <c r="G134" s="17">
        <f>VLOOKUP(A134,BaseDados,5,FALSE)</f>
        <v>0</v>
      </c>
      <c r="H134" s="17">
        <f>VLOOKUP(A134,BaseDados,6,FALSE)</f>
        <v>523.41</v>
      </c>
      <c r="I134" s="18">
        <f>SUM(B134:H134)</f>
        <v>13373.529999999999</v>
      </c>
      <c r="J134" s="17">
        <f>VLOOKUP(A134,BaseDados,8,FALSE)</f>
        <v>828.38</v>
      </c>
      <c r="K134" s="17">
        <f>VLOOKUP(A134,BaseDados,9,FALSE)</f>
        <v>1606.92</v>
      </c>
      <c r="L134" s="17">
        <f>SUM(VLOOKUP(A134,BaseDados,10,FALSE),VLOOKUP(A134,BaseDados,12,FALSE),VLOOKUP(A134,BaseDados,13,FALSE),VLOOKUP(A134,BaseDados,14,FALSE),VLOOKUP(A134,BaseDados,15,FALSE),VLOOKUP(A134,BaseDados,16,FALSE),VLOOKUP(A134,BaseDados,17,FALSE),VLOOKUP(A134,BaseDados,19,FALSE),VLOOKUP(A134,BaseDados,21,FALSE),VLOOKUP(A134,BaseDados,23,FALSE),VLOOKUP(A134,BaseDados,11,FALSE),VLOOKUP(A134,BaseDados,20,FALSE))</f>
        <v>9.09</v>
      </c>
      <c r="M134" s="17">
        <f>SUM(VLOOKUP(A134,BaseDados,22,FALSE))</f>
        <v>0</v>
      </c>
      <c r="N134" s="17">
        <f>VLOOKUP(A134,BaseDados,18,FALSE)</f>
        <v>5897.92</v>
      </c>
      <c r="O134" s="19">
        <v>0</v>
      </c>
      <c r="P134" s="18">
        <f>SUM(J134:O134)</f>
        <v>8342.3100000000013</v>
      </c>
      <c r="Q134" s="18">
        <f>I134-P134</f>
        <v>5031.2199999999975</v>
      </c>
      <c r="R134" s="32"/>
      <c r="S134" s="15"/>
    </row>
    <row r="135" spans="1:19" s="21" customFormat="1" ht="15" customHeight="1" x14ac:dyDescent="0.2">
      <c r="A135" s="31" t="s">
        <v>156</v>
      </c>
      <c r="B135" s="17">
        <f>VLOOKUP(A135,BaseDados,2,FALSE)</f>
        <v>7259.62</v>
      </c>
      <c r="C135" s="17">
        <f>VLOOKUP(A135,BaseDados,3,FALSE)</f>
        <v>0</v>
      </c>
      <c r="D135" s="17">
        <v>0</v>
      </c>
      <c r="E135" s="17">
        <f>VLOOKUP(A135,BaseDados,4,FALSE)</f>
        <v>0</v>
      </c>
      <c r="F135" s="17">
        <f>VLOOKUP(A135,BaseDados,7,FALSE)</f>
        <v>0</v>
      </c>
      <c r="G135" s="17">
        <f>VLOOKUP(A135,BaseDados,5,FALSE)</f>
        <v>0</v>
      </c>
      <c r="H135" s="17">
        <f>VLOOKUP(A135,BaseDados,6,FALSE)</f>
        <v>0</v>
      </c>
      <c r="I135" s="18">
        <f>SUM(B135:H135)</f>
        <v>7259.62</v>
      </c>
      <c r="J135" s="17">
        <f>VLOOKUP(A135,BaseDados,8,FALSE)</f>
        <v>828.38</v>
      </c>
      <c r="K135" s="17">
        <f>VLOOKUP(A135,BaseDados,9,FALSE)</f>
        <v>847.09</v>
      </c>
      <c r="L135" s="17">
        <f>SUM(VLOOKUP(A135,BaseDados,10,FALSE),VLOOKUP(A135,BaseDados,12,FALSE),VLOOKUP(A135,BaseDados,13,FALSE),VLOOKUP(A135,BaseDados,14,FALSE),VLOOKUP(A135,BaseDados,15,FALSE),VLOOKUP(A135,BaseDados,16,FALSE),VLOOKUP(A135,BaseDados,17,FALSE),VLOOKUP(A135,BaseDados,19,FALSE),VLOOKUP(A135,BaseDados,21,FALSE),VLOOKUP(A135,BaseDados,23,FALSE),VLOOKUP(A135,BaseDados,11,FALSE),VLOOKUP(A135,BaseDados,20,FALSE))</f>
        <v>12.81</v>
      </c>
      <c r="M135" s="17">
        <f>SUM(VLOOKUP(A135,BaseDados,22,FALSE))</f>
        <v>0</v>
      </c>
      <c r="N135" s="17">
        <f>VLOOKUP(A135,BaseDados,18,FALSE)</f>
        <v>0</v>
      </c>
      <c r="O135" s="19">
        <v>0</v>
      </c>
      <c r="P135" s="18">
        <f>SUM(J135:O135)</f>
        <v>1688.28</v>
      </c>
      <c r="Q135" s="18">
        <f>I135-P135</f>
        <v>5571.34</v>
      </c>
      <c r="R135" s="32"/>
      <c r="S135" s="15"/>
    </row>
    <row r="136" spans="1:19" s="21" customFormat="1" ht="15" customHeight="1" x14ac:dyDescent="0.2">
      <c r="A136" s="31" t="s">
        <v>157</v>
      </c>
      <c r="B136" s="17">
        <f>VLOOKUP(A136,BaseDados,2,FALSE)</f>
        <v>3271.11</v>
      </c>
      <c r="C136" s="17">
        <f>VLOOKUP(A136,BaseDados,3,FALSE)</f>
        <v>0</v>
      </c>
      <c r="D136" s="17">
        <v>0</v>
      </c>
      <c r="E136" s="17">
        <f>VLOOKUP(A136,BaseDados,4,FALSE)</f>
        <v>0</v>
      </c>
      <c r="F136" s="17">
        <f>VLOOKUP(A136,BaseDados,7,FALSE)</f>
        <v>0</v>
      </c>
      <c r="G136" s="17">
        <f>VLOOKUP(A136,BaseDados,5,FALSE)</f>
        <v>0</v>
      </c>
      <c r="H136" s="17">
        <f>VLOOKUP(A136,BaseDados,6,FALSE)</f>
        <v>0</v>
      </c>
      <c r="I136" s="18">
        <f>SUM(B136:H136)</f>
        <v>3271.11</v>
      </c>
      <c r="J136" s="17">
        <f>VLOOKUP(A136,BaseDados,8,FALSE)</f>
        <v>301.52999999999997</v>
      </c>
      <c r="K136" s="17">
        <f>VLOOKUP(A136,BaseDados,9,FALSE)</f>
        <v>90.64</v>
      </c>
      <c r="L136" s="17">
        <f>SUM(VLOOKUP(A136,BaseDados,10,FALSE),VLOOKUP(A136,BaseDados,12,FALSE),VLOOKUP(A136,BaseDados,13,FALSE),VLOOKUP(A136,BaseDados,14,FALSE),VLOOKUP(A136,BaseDados,15,FALSE),VLOOKUP(A136,BaseDados,16,FALSE),VLOOKUP(A136,BaseDados,17,FALSE),VLOOKUP(A136,BaseDados,19,FALSE),VLOOKUP(A136,BaseDados,21,FALSE),VLOOKUP(A136,BaseDados,23,FALSE),VLOOKUP(A136,BaseDados,11,FALSE),VLOOKUP(A136,BaseDados,20,FALSE))</f>
        <v>29.22</v>
      </c>
      <c r="M136" s="17">
        <f>SUM(VLOOKUP(A136,BaseDados,22,FALSE))</f>
        <v>32.71</v>
      </c>
      <c r="N136" s="17">
        <f>VLOOKUP(A136,BaseDados,18,FALSE)</f>
        <v>0</v>
      </c>
      <c r="O136" s="19">
        <v>0</v>
      </c>
      <c r="P136" s="18">
        <f>SUM(J136:O136)</f>
        <v>454.09999999999997</v>
      </c>
      <c r="Q136" s="18">
        <f>I136-P136</f>
        <v>2817.01</v>
      </c>
      <c r="R136" s="32"/>
      <c r="S136" s="15"/>
    </row>
    <row r="137" spans="1:19" s="21" customFormat="1" ht="15" customHeight="1" x14ac:dyDescent="0.2">
      <c r="A137" s="31" t="s">
        <v>158</v>
      </c>
      <c r="B137" s="17">
        <f>VLOOKUP(A137,BaseDados,2,FALSE)</f>
        <v>3113.48</v>
      </c>
      <c r="C137" s="17">
        <f>VLOOKUP(A137,BaseDados,3,FALSE)</f>
        <v>0</v>
      </c>
      <c r="D137" s="17">
        <v>0</v>
      </c>
      <c r="E137" s="17">
        <f>VLOOKUP(A137,BaseDados,4,FALSE)</f>
        <v>0</v>
      </c>
      <c r="F137" s="17">
        <f>VLOOKUP(A137,BaseDados,7,FALSE)</f>
        <v>0</v>
      </c>
      <c r="G137" s="17">
        <f>VLOOKUP(A137,BaseDados,5,FALSE)</f>
        <v>0</v>
      </c>
      <c r="H137" s="17">
        <f>VLOOKUP(A137,BaseDados,6,FALSE)</f>
        <v>300</v>
      </c>
      <c r="I137" s="18">
        <f>SUM(B137:H137)</f>
        <v>3413.48</v>
      </c>
      <c r="J137" s="17">
        <f>VLOOKUP(A137,BaseDados,8,FALSE)</f>
        <v>318.61</v>
      </c>
      <c r="K137" s="17">
        <f>VLOOKUP(A137,BaseDados,9,FALSE)</f>
        <v>109.43</v>
      </c>
      <c r="L137" s="17">
        <f>SUM(VLOOKUP(A137,BaseDados,10,FALSE),VLOOKUP(A137,BaseDados,12,FALSE),VLOOKUP(A137,BaseDados,13,FALSE),VLOOKUP(A137,BaseDados,14,FALSE),VLOOKUP(A137,BaseDados,15,FALSE),VLOOKUP(A137,BaseDados,16,FALSE),VLOOKUP(A137,BaseDados,17,FALSE),VLOOKUP(A137,BaseDados,19,FALSE),VLOOKUP(A137,BaseDados,21,FALSE),VLOOKUP(A137,BaseDados,23,FALSE),VLOOKUP(A137,BaseDados,11,FALSE),VLOOKUP(A137,BaseDados,20,FALSE))</f>
        <v>197.10000000000002</v>
      </c>
      <c r="M137" s="17">
        <f>SUM(VLOOKUP(A137,BaseDados,22,FALSE))</f>
        <v>31.13</v>
      </c>
      <c r="N137" s="17">
        <f>VLOOKUP(A137,BaseDados,18,FALSE)</f>
        <v>0</v>
      </c>
      <c r="O137" s="19">
        <v>0</v>
      </c>
      <c r="P137" s="18">
        <f>SUM(J137:O137)</f>
        <v>656.2700000000001</v>
      </c>
      <c r="Q137" s="18">
        <f>I137-P137</f>
        <v>2757.21</v>
      </c>
      <c r="R137" s="32"/>
      <c r="S137" s="15"/>
    </row>
    <row r="138" spans="1:19" s="21" customFormat="1" ht="15" customHeight="1" x14ac:dyDescent="0.2">
      <c r="A138" s="31" t="s">
        <v>159</v>
      </c>
      <c r="B138" s="17">
        <f>VLOOKUP(A138,BaseDados,2,FALSE)</f>
        <v>3113.49</v>
      </c>
      <c r="C138" s="17">
        <f>VLOOKUP(A138,BaseDados,3,FALSE)</f>
        <v>0</v>
      </c>
      <c r="D138" s="17">
        <v>0</v>
      </c>
      <c r="E138" s="17">
        <f>VLOOKUP(A138,BaseDados,4,FALSE)</f>
        <v>0</v>
      </c>
      <c r="F138" s="17">
        <f>VLOOKUP(A138,BaseDados,7,FALSE)</f>
        <v>0</v>
      </c>
      <c r="G138" s="17">
        <f>VLOOKUP(A138,BaseDados,5,FALSE)</f>
        <v>0</v>
      </c>
      <c r="H138" s="17">
        <f>VLOOKUP(A138,BaseDados,6,FALSE)</f>
        <v>0</v>
      </c>
      <c r="I138" s="18">
        <f>SUM(B138:H138)</f>
        <v>3113.49</v>
      </c>
      <c r="J138" s="17">
        <f>VLOOKUP(A138,BaseDados,8,FALSE)</f>
        <v>282.61</v>
      </c>
      <c r="K138" s="17">
        <f>VLOOKUP(A138,BaseDados,9,FALSE)</f>
        <v>69.83</v>
      </c>
      <c r="L138" s="17">
        <f>SUM(VLOOKUP(A138,BaseDados,10,FALSE),VLOOKUP(A138,BaseDados,12,FALSE),VLOOKUP(A138,BaseDados,13,FALSE),VLOOKUP(A138,BaseDados,14,FALSE),VLOOKUP(A138,BaseDados,15,FALSE),VLOOKUP(A138,BaseDados,16,FALSE),VLOOKUP(A138,BaseDados,17,FALSE),VLOOKUP(A138,BaseDados,19,FALSE),VLOOKUP(A138,BaseDados,21,FALSE),VLOOKUP(A138,BaseDados,23,FALSE),VLOOKUP(A138,BaseDados,11,FALSE),VLOOKUP(A138,BaseDados,20,FALSE))</f>
        <v>200.03</v>
      </c>
      <c r="M138" s="17">
        <f>SUM(VLOOKUP(A138,BaseDados,22,FALSE))</f>
        <v>0</v>
      </c>
      <c r="N138" s="17">
        <f>VLOOKUP(A138,BaseDados,18,FALSE)</f>
        <v>0</v>
      </c>
      <c r="O138" s="19">
        <v>0</v>
      </c>
      <c r="P138" s="18">
        <f>SUM(J138:O138)</f>
        <v>552.47</v>
      </c>
      <c r="Q138" s="18">
        <f>I138-P138</f>
        <v>2561.0199999999995</v>
      </c>
      <c r="R138" s="32"/>
      <c r="S138" s="15"/>
    </row>
    <row r="139" spans="1:19" s="21" customFormat="1" ht="15" customHeight="1" x14ac:dyDescent="0.2">
      <c r="A139" s="31" t="s">
        <v>160</v>
      </c>
      <c r="B139" s="17">
        <f>VLOOKUP(A139,BaseDados,2,FALSE)</f>
        <v>3113.49</v>
      </c>
      <c r="C139" s="17">
        <f>VLOOKUP(A139,BaseDados,3,FALSE)</f>
        <v>0</v>
      </c>
      <c r="D139" s="17">
        <v>0</v>
      </c>
      <c r="E139" s="17">
        <f>VLOOKUP(A139,BaseDados,4,FALSE)</f>
        <v>0</v>
      </c>
      <c r="F139" s="17">
        <f>VLOOKUP(A139,BaseDados,7,FALSE)</f>
        <v>0</v>
      </c>
      <c r="G139" s="17">
        <f>VLOOKUP(A139,BaseDados,5,FALSE)</f>
        <v>441.15</v>
      </c>
      <c r="H139" s="17">
        <f>VLOOKUP(A139,BaseDados,6,FALSE)</f>
        <v>0</v>
      </c>
      <c r="I139" s="18">
        <f>SUM(B139:H139)</f>
        <v>3554.64</v>
      </c>
      <c r="J139" s="17">
        <f>VLOOKUP(A139,BaseDados,8,FALSE)</f>
        <v>335.55</v>
      </c>
      <c r="K139" s="17">
        <f>VLOOKUP(A139,BaseDados,9,FALSE)</f>
        <v>128.06</v>
      </c>
      <c r="L139" s="17">
        <f>SUM(VLOOKUP(A139,BaseDados,10,FALSE),VLOOKUP(A139,BaseDados,12,FALSE),VLOOKUP(A139,BaseDados,13,FALSE),VLOOKUP(A139,BaseDados,14,FALSE),VLOOKUP(A139,BaseDados,15,FALSE),VLOOKUP(A139,BaseDados,16,FALSE),VLOOKUP(A139,BaseDados,17,FALSE),VLOOKUP(A139,BaseDados,19,FALSE),VLOOKUP(A139,BaseDados,21,FALSE),VLOOKUP(A139,BaseDados,23,FALSE),VLOOKUP(A139,BaseDados,11,FALSE),VLOOKUP(A139,BaseDados,20,FALSE))</f>
        <v>13.219999999999999</v>
      </c>
      <c r="M139" s="17">
        <f>SUM(VLOOKUP(A139,BaseDados,22,FALSE))</f>
        <v>0</v>
      </c>
      <c r="N139" s="17">
        <f>VLOOKUP(A139,BaseDados,18,FALSE)</f>
        <v>0</v>
      </c>
      <c r="O139" s="19">
        <v>0</v>
      </c>
      <c r="P139" s="18">
        <f>SUM(J139:O139)</f>
        <v>476.83000000000004</v>
      </c>
      <c r="Q139" s="18">
        <f>I139-P139</f>
        <v>3077.81</v>
      </c>
      <c r="R139" s="32"/>
      <c r="S139" s="15"/>
    </row>
    <row r="140" spans="1:19" s="21" customFormat="1" ht="15" customHeight="1" x14ac:dyDescent="0.2">
      <c r="A140" s="31" t="s">
        <v>161</v>
      </c>
      <c r="B140" s="17">
        <f>VLOOKUP(A140,BaseDados,2,FALSE)</f>
        <v>9961.2999999999993</v>
      </c>
      <c r="C140" s="17">
        <f>VLOOKUP(A140,BaseDados,3,FALSE)</f>
        <v>0</v>
      </c>
      <c r="D140" s="17">
        <v>0</v>
      </c>
      <c r="E140" s="17">
        <f>VLOOKUP(A140,BaseDados,4,FALSE)</f>
        <v>0</v>
      </c>
      <c r="F140" s="17">
        <f>VLOOKUP(A140,BaseDados,7,FALSE)</f>
        <v>0</v>
      </c>
      <c r="G140" s="17">
        <f>VLOOKUP(A140,BaseDados,5,FALSE)</f>
        <v>0</v>
      </c>
      <c r="H140" s="17">
        <f>VLOOKUP(A140,BaseDados,6,FALSE)</f>
        <v>0</v>
      </c>
      <c r="I140" s="18">
        <f>SUM(B140:H140)</f>
        <v>9961.2999999999993</v>
      </c>
      <c r="J140" s="17">
        <f>VLOOKUP(A140,BaseDados,8,FALSE)</f>
        <v>828.38</v>
      </c>
      <c r="K140" s="17">
        <f>VLOOKUP(A140,BaseDados,9,FALSE)</f>
        <v>1642.19</v>
      </c>
      <c r="L140" s="17">
        <f>SUM(VLOOKUP(A140,BaseDados,10,FALSE),VLOOKUP(A140,BaseDados,12,FALSE),VLOOKUP(A140,BaseDados,13,FALSE),VLOOKUP(A140,BaseDados,14,FALSE),VLOOKUP(A140,BaseDados,15,FALSE),VLOOKUP(A140,BaseDados,16,FALSE),VLOOKUP(A140,BaseDados,17,FALSE),VLOOKUP(A140,BaseDados,19,FALSE),VLOOKUP(A140,BaseDados,21,FALSE),VLOOKUP(A140,BaseDados,23,FALSE),VLOOKUP(A140,BaseDados,11,FALSE),VLOOKUP(A140,BaseDados,20,FALSE))</f>
        <v>13.219999999999999</v>
      </c>
      <c r="M140" s="17">
        <f>SUM(VLOOKUP(A140,BaseDados,22,FALSE))</f>
        <v>99.61</v>
      </c>
      <c r="N140" s="17">
        <f>VLOOKUP(A140,BaseDados,18,FALSE)</f>
        <v>0</v>
      </c>
      <c r="O140" s="19">
        <v>0</v>
      </c>
      <c r="P140" s="18">
        <f>SUM(J140:O140)</f>
        <v>2583.4</v>
      </c>
      <c r="Q140" s="18">
        <f>I140-P140</f>
        <v>7377.9</v>
      </c>
      <c r="R140" s="33"/>
      <c r="S140" s="15"/>
    </row>
    <row r="141" spans="1:19" s="21" customFormat="1" ht="15" customHeight="1" x14ac:dyDescent="0.2">
      <c r="A141" s="31" t="s">
        <v>162</v>
      </c>
      <c r="B141" s="17">
        <f>VLOOKUP(A141,BaseDados,2,FALSE)</f>
        <v>16964.900000000001</v>
      </c>
      <c r="C141" s="17">
        <f>VLOOKUP(A141,BaseDados,3,FALSE)</f>
        <v>0</v>
      </c>
      <c r="D141" s="17">
        <v>0</v>
      </c>
      <c r="E141" s="17">
        <f>VLOOKUP(A141,BaseDados,4,FALSE)</f>
        <v>0</v>
      </c>
      <c r="F141" s="17">
        <f>VLOOKUP(A141,BaseDados,7,FALSE)</f>
        <v>0</v>
      </c>
      <c r="G141" s="17">
        <f>VLOOKUP(A141,BaseDados,5,FALSE)</f>
        <v>0</v>
      </c>
      <c r="H141" s="17">
        <f>VLOOKUP(A141,BaseDados,6,FALSE)</f>
        <v>300</v>
      </c>
      <c r="I141" s="18">
        <f>SUM(B141:H141)</f>
        <v>17264.900000000001</v>
      </c>
      <c r="J141" s="17">
        <f>VLOOKUP(A141,BaseDados,8,FALSE)</f>
        <v>828.38</v>
      </c>
      <c r="K141" s="17">
        <f>VLOOKUP(A141,BaseDados,9,FALSE)</f>
        <v>3494.27</v>
      </c>
      <c r="L141" s="17">
        <f>SUM(VLOOKUP(A141,BaseDados,10,FALSE),VLOOKUP(A141,BaseDados,12,FALSE),VLOOKUP(A141,BaseDados,13,FALSE),VLOOKUP(A141,BaseDados,14,FALSE),VLOOKUP(A141,BaseDados,15,FALSE),VLOOKUP(A141,BaseDados,16,FALSE),VLOOKUP(A141,BaseDados,17,FALSE),VLOOKUP(A141,BaseDados,19,FALSE),VLOOKUP(A141,BaseDados,21,FALSE),VLOOKUP(A141,BaseDados,23,FALSE),VLOOKUP(A141,BaseDados,11,FALSE),VLOOKUP(A141,BaseDados,20,FALSE))</f>
        <v>1135.2399999999998</v>
      </c>
      <c r="M141" s="17">
        <f>SUM(VLOOKUP(A141,BaseDados,22,FALSE))</f>
        <v>0</v>
      </c>
      <c r="N141" s="17">
        <f>VLOOKUP(A141,BaseDados,18,FALSE)</f>
        <v>0</v>
      </c>
      <c r="O141" s="19">
        <v>0</v>
      </c>
      <c r="P141" s="18">
        <f>SUM(J141:O141)</f>
        <v>5457.8899999999994</v>
      </c>
      <c r="Q141" s="18">
        <f>I141-P141</f>
        <v>11807.010000000002</v>
      </c>
      <c r="R141" s="32"/>
      <c r="S141" s="15"/>
    </row>
    <row r="142" spans="1:19" s="21" customFormat="1" ht="15" customHeight="1" x14ac:dyDescent="0.2">
      <c r="A142" s="31" t="s">
        <v>163</v>
      </c>
      <c r="B142" s="17">
        <f>VLOOKUP(A142,BaseDados,2,FALSE)</f>
        <v>3352.89</v>
      </c>
      <c r="C142" s="17">
        <f>VLOOKUP(A142,BaseDados,3,FALSE)</f>
        <v>0</v>
      </c>
      <c r="D142" s="17">
        <v>0</v>
      </c>
      <c r="E142" s="17">
        <f>VLOOKUP(A142,BaseDados,4,FALSE)</f>
        <v>0</v>
      </c>
      <c r="F142" s="17">
        <f>VLOOKUP(A142,BaseDados,7,FALSE)</f>
        <v>0</v>
      </c>
      <c r="G142" s="17">
        <f>VLOOKUP(A142,BaseDados,5,FALSE)</f>
        <v>0</v>
      </c>
      <c r="H142" s="17">
        <f>VLOOKUP(A142,BaseDados,6,FALSE)</f>
        <v>0</v>
      </c>
      <c r="I142" s="18">
        <f>SUM(B142:H142)</f>
        <v>3352.89</v>
      </c>
      <c r="J142" s="17">
        <f>VLOOKUP(A142,BaseDados,8,FALSE)</f>
        <v>311.33999999999997</v>
      </c>
      <c r="K142" s="17">
        <f>VLOOKUP(A142,BaseDados,9,FALSE)</f>
        <v>28.44</v>
      </c>
      <c r="L142" s="17">
        <f>SUM(VLOOKUP(A142,BaseDados,10,FALSE),VLOOKUP(A142,BaseDados,12,FALSE),VLOOKUP(A142,BaseDados,13,FALSE),VLOOKUP(A142,BaseDados,14,FALSE),VLOOKUP(A142,BaseDados,15,FALSE),VLOOKUP(A142,BaseDados,16,FALSE),VLOOKUP(A142,BaseDados,17,FALSE),VLOOKUP(A142,BaseDados,19,FALSE),VLOOKUP(A142,BaseDados,21,FALSE),VLOOKUP(A142,BaseDados,23,FALSE),VLOOKUP(A142,BaseDados,11,FALSE),VLOOKUP(A142,BaseDados,20,FALSE))</f>
        <v>212.82</v>
      </c>
      <c r="M142" s="17">
        <f>SUM(VLOOKUP(A142,BaseDados,22,FALSE))</f>
        <v>0</v>
      </c>
      <c r="N142" s="17">
        <f>VLOOKUP(A142,BaseDados,18,FALSE)</f>
        <v>0</v>
      </c>
      <c r="O142" s="19">
        <v>0</v>
      </c>
      <c r="P142" s="18">
        <f>SUM(J142:O142)</f>
        <v>552.59999999999991</v>
      </c>
      <c r="Q142" s="18">
        <f>I142-P142</f>
        <v>2800.29</v>
      </c>
      <c r="R142" s="32"/>
      <c r="S142" s="15"/>
    </row>
    <row r="143" spans="1:19" s="21" customFormat="1" ht="15" customHeight="1" x14ac:dyDescent="0.2">
      <c r="A143" s="31" t="s">
        <v>164</v>
      </c>
      <c r="B143" s="17">
        <f>VLOOKUP(A143,BaseDados,2,FALSE)</f>
        <v>6077.34</v>
      </c>
      <c r="C143" s="17">
        <f>VLOOKUP(A143,BaseDados,3,FALSE)</f>
        <v>0</v>
      </c>
      <c r="D143" s="17">
        <v>0</v>
      </c>
      <c r="E143" s="17">
        <f>VLOOKUP(A143,BaseDados,4,FALSE)</f>
        <v>0</v>
      </c>
      <c r="F143" s="17">
        <f>VLOOKUP(A143,BaseDados,7,FALSE)</f>
        <v>0</v>
      </c>
      <c r="G143" s="17">
        <f>VLOOKUP(A143,BaseDados,5,FALSE)</f>
        <v>0</v>
      </c>
      <c r="H143" s="17">
        <f>VLOOKUP(A143,BaseDados,6,FALSE)</f>
        <v>0</v>
      </c>
      <c r="I143" s="18">
        <f>SUM(B143:H143)</f>
        <v>6077.34</v>
      </c>
      <c r="J143" s="17">
        <f>VLOOKUP(A143,BaseDados,8,FALSE)</f>
        <v>687</v>
      </c>
      <c r="K143" s="17">
        <f>VLOOKUP(A143,BaseDados,9,FALSE)</f>
        <v>612.98</v>
      </c>
      <c r="L143" s="17">
        <f>SUM(VLOOKUP(A143,BaseDados,10,FALSE),VLOOKUP(A143,BaseDados,12,FALSE),VLOOKUP(A143,BaseDados,13,FALSE),VLOOKUP(A143,BaseDados,14,FALSE),VLOOKUP(A143,BaseDados,15,FALSE),VLOOKUP(A143,BaseDados,16,FALSE),VLOOKUP(A143,BaseDados,17,FALSE),VLOOKUP(A143,BaseDados,19,FALSE),VLOOKUP(A143,BaseDados,21,FALSE),VLOOKUP(A143,BaseDados,23,FALSE),VLOOKUP(A143,BaseDados,11,FALSE),VLOOKUP(A143,BaseDados,20,FALSE))</f>
        <v>50.83</v>
      </c>
      <c r="M143" s="17">
        <f>SUM(VLOOKUP(A143,BaseDados,22,FALSE))</f>
        <v>0</v>
      </c>
      <c r="N143" s="17">
        <f>VLOOKUP(A143,BaseDados,18,FALSE)</f>
        <v>0</v>
      </c>
      <c r="O143" s="19">
        <v>0</v>
      </c>
      <c r="P143" s="18">
        <f>SUM(J143:O143)</f>
        <v>1350.81</v>
      </c>
      <c r="Q143" s="18">
        <f>I143-P143</f>
        <v>4726.5300000000007</v>
      </c>
      <c r="R143" s="34"/>
      <c r="S143" s="15"/>
    </row>
    <row r="144" spans="1:19" s="21" customFormat="1" ht="15" customHeight="1" x14ac:dyDescent="0.2">
      <c r="A144" s="31" t="s">
        <v>165</v>
      </c>
      <c r="B144" s="17">
        <f>VLOOKUP(A144,BaseDados,2,FALSE)</f>
        <v>1067.3699999999999</v>
      </c>
      <c r="C144" s="17">
        <f>VLOOKUP(A144,BaseDados,3,FALSE)</f>
        <v>0</v>
      </c>
      <c r="D144" s="17">
        <v>0</v>
      </c>
      <c r="E144" s="17">
        <f>VLOOKUP(A144,BaseDados,4,FALSE)</f>
        <v>0</v>
      </c>
      <c r="F144" s="17">
        <f>VLOOKUP(A144,BaseDados,7,FALSE)</f>
        <v>0</v>
      </c>
      <c r="G144" s="17">
        <f>VLOOKUP(A144,BaseDados,5,FALSE)</f>
        <v>0</v>
      </c>
      <c r="H144" s="17">
        <f>VLOOKUP(A144,BaseDados,6,FALSE)</f>
        <v>0</v>
      </c>
      <c r="I144" s="18">
        <f>SUM(B144:H144)</f>
        <v>1067.3699999999999</v>
      </c>
      <c r="J144" s="17">
        <f>VLOOKUP(A144,BaseDados,8,FALSE)</f>
        <v>0</v>
      </c>
      <c r="K144" s="17">
        <f>VLOOKUP(A144,BaseDados,9,FALSE)</f>
        <v>0</v>
      </c>
      <c r="L144" s="17">
        <f>SUM(VLOOKUP(A144,BaseDados,10,FALSE),VLOOKUP(A144,BaseDados,12,FALSE),VLOOKUP(A144,BaseDados,13,FALSE),VLOOKUP(A144,BaseDados,14,FALSE),VLOOKUP(A144,BaseDados,15,FALSE),VLOOKUP(A144,BaseDados,16,FALSE),VLOOKUP(A144,BaseDados,17,FALSE),VLOOKUP(A144,BaseDados,19,FALSE),VLOOKUP(A144,BaseDados,21,FALSE),VLOOKUP(A144,BaseDados,23,FALSE),VLOOKUP(A144,BaseDados,11,FALSE),VLOOKUP(A144,BaseDados,20,FALSE))</f>
        <v>0</v>
      </c>
      <c r="M144" s="17">
        <f>SUM(VLOOKUP(A144,BaseDados,22,FALSE))</f>
        <v>0</v>
      </c>
      <c r="N144" s="17">
        <f>VLOOKUP(A144,BaseDados,18,FALSE)</f>
        <v>0</v>
      </c>
      <c r="O144" s="19">
        <v>0</v>
      </c>
      <c r="P144" s="18">
        <f>SUM(J144:O144)</f>
        <v>0</v>
      </c>
      <c r="Q144" s="18">
        <f>I144-P144</f>
        <v>1067.3699999999999</v>
      </c>
      <c r="R144" s="32"/>
      <c r="S144" s="15"/>
    </row>
    <row r="145" spans="1:19" s="21" customFormat="1" ht="15" customHeight="1" x14ac:dyDescent="0.2">
      <c r="A145" s="31" t="s">
        <v>166</v>
      </c>
      <c r="B145" s="17">
        <f>VLOOKUP(A145,BaseDados,2,FALSE)</f>
        <v>1853.63</v>
      </c>
      <c r="C145" s="17">
        <f>VLOOKUP(A145,BaseDados,3,FALSE)</f>
        <v>1931.32</v>
      </c>
      <c r="D145" s="17">
        <v>0</v>
      </c>
      <c r="E145" s="17">
        <f>VLOOKUP(A145,BaseDados,4,FALSE)</f>
        <v>0</v>
      </c>
      <c r="F145" s="17">
        <f>VLOOKUP(A145,BaseDados,7,FALSE)</f>
        <v>0</v>
      </c>
      <c r="G145" s="17">
        <f>VLOOKUP(A145,BaseDados,5,FALSE)</f>
        <v>0</v>
      </c>
      <c r="H145" s="17">
        <f>VLOOKUP(A145,BaseDados,6,FALSE)</f>
        <v>4572.92</v>
      </c>
      <c r="I145" s="18">
        <f>SUM(B145:H145)</f>
        <v>8357.869999999999</v>
      </c>
      <c r="J145" s="17">
        <f>VLOOKUP(A145,BaseDados,8,FALSE)</f>
        <v>828.38</v>
      </c>
      <c r="K145" s="17">
        <f>VLOOKUP(A145,BaseDados,9,FALSE)</f>
        <v>640.17999999999995</v>
      </c>
      <c r="L145" s="17">
        <f>SUM(VLOOKUP(A145,BaseDados,10,FALSE),VLOOKUP(A145,BaseDados,12,FALSE),VLOOKUP(A145,BaseDados,13,FALSE),VLOOKUP(A145,BaseDados,14,FALSE),VLOOKUP(A145,BaseDados,15,FALSE),VLOOKUP(A145,BaseDados,16,FALSE),VLOOKUP(A145,BaseDados,17,FALSE),VLOOKUP(A145,BaseDados,19,FALSE),VLOOKUP(A145,BaseDados,21,FALSE),VLOOKUP(A145,BaseDados,23,FALSE),VLOOKUP(A145,BaseDados,11,FALSE),VLOOKUP(A145,BaseDados,20,FALSE))</f>
        <v>1188.1599999999999</v>
      </c>
      <c r="M145" s="17">
        <f>SUM(VLOOKUP(A145,BaseDados,22,FALSE))</f>
        <v>0</v>
      </c>
      <c r="N145" s="17">
        <f>VLOOKUP(A145,BaseDados,18,FALSE)</f>
        <v>1742.95</v>
      </c>
      <c r="O145" s="19">
        <v>0</v>
      </c>
      <c r="P145" s="18">
        <f>SUM(J145:O145)</f>
        <v>4399.67</v>
      </c>
      <c r="Q145" s="18">
        <f>I145-P145</f>
        <v>3958.1999999999989</v>
      </c>
      <c r="R145" s="32"/>
      <c r="S145" s="15"/>
    </row>
    <row r="146" spans="1:19" s="21" customFormat="1" ht="15" customHeight="1" x14ac:dyDescent="0.2">
      <c r="A146" s="31" t="s">
        <v>167</v>
      </c>
      <c r="B146" s="17">
        <f>VLOOKUP(A146,BaseDados,2,FALSE)</f>
        <v>18618.46</v>
      </c>
      <c r="C146" s="17">
        <f>VLOOKUP(A146,BaseDados,3,FALSE)</f>
        <v>0</v>
      </c>
      <c r="D146" s="17">
        <v>0</v>
      </c>
      <c r="E146" s="17">
        <f>VLOOKUP(A146,BaseDados,4,FALSE)</f>
        <v>0</v>
      </c>
      <c r="F146" s="17">
        <f>VLOOKUP(A146,BaseDados,7,FALSE)</f>
        <v>0</v>
      </c>
      <c r="G146" s="17">
        <f>VLOOKUP(A146,BaseDados,5,FALSE)</f>
        <v>0</v>
      </c>
      <c r="H146" s="17">
        <f>VLOOKUP(A146,BaseDados,6,FALSE)</f>
        <v>0</v>
      </c>
      <c r="I146" s="18">
        <f>SUM(B146:H146)</f>
        <v>18618.46</v>
      </c>
      <c r="J146" s="17">
        <f>VLOOKUP(A146,BaseDados,8,FALSE)</f>
        <v>828.38</v>
      </c>
      <c r="K146" s="17">
        <f>VLOOKUP(A146,BaseDados,9,FALSE)</f>
        <v>3970.77</v>
      </c>
      <c r="L146" s="17">
        <f>SUM(VLOOKUP(A146,BaseDados,10,FALSE),VLOOKUP(A146,BaseDados,12,FALSE),VLOOKUP(A146,BaseDados,13,FALSE),VLOOKUP(A146,BaseDados,14,FALSE),VLOOKUP(A146,BaseDados,15,FALSE),VLOOKUP(A146,BaseDados,16,FALSE),VLOOKUP(A146,BaseDados,17,FALSE),VLOOKUP(A146,BaseDados,19,FALSE),VLOOKUP(A146,BaseDados,21,FALSE),VLOOKUP(A146,BaseDados,23,FALSE),VLOOKUP(A146,BaseDados,11,FALSE),VLOOKUP(A146,BaseDados,20,FALSE))</f>
        <v>13.23</v>
      </c>
      <c r="M146" s="17">
        <f>SUM(VLOOKUP(A146,BaseDados,22,FALSE))</f>
        <v>0</v>
      </c>
      <c r="N146" s="17">
        <f>VLOOKUP(A146,BaseDados,18,FALSE)</f>
        <v>0</v>
      </c>
      <c r="O146" s="19">
        <v>0</v>
      </c>
      <c r="P146" s="18">
        <f>SUM(J146:O146)</f>
        <v>4812.3799999999992</v>
      </c>
      <c r="Q146" s="18">
        <f>I146-P146</f>
        <v>13806.08</v>
      </c>
      <c r="R146" s="32"/>
      <c r="S146" s="15"/>
    </row>
    <row r="147" spans="1:19" s="21" customFormat="1" ht="15" customHeight="1" x14ac:dyDescent="0.2">
      <c r="A147" s="31" t="s">
        <v>168</v>
      </c>
      <c r="B147" s="17">
        <f>VLOOKUP(A147,BaseDados,2,FALSE)</f>
        <v>1090.3699999999999</v>
      </c>
      <c r="C147" s="17">
        <f>VLOOKUP(A147,BaseDados,3,FALSE)</f>
        <v>3141.27</v>
      </c>
      <c r="D147" s="17">
        <v>0</v>
      </c>
      <c r="E147" s="17">
        <f>VLOOKUP(A147,BaseDados,4,FALSE)</f>
        <v>0</v>
      </c>
      <c r="F147" s="17">
        <f>VLOOKUP(A147,BaseDados,7,FALSE)</f>
        <v>0</v>
      </c>
      <c r="G147" s="17">
        <f>VLOOKUP(A147,BaseDados,5,FALSE)</f>
        <v>0</v>
      </c>
      <c r="H147" s="17">
        <f>VLOOKUP(A147,BaseDados,6,FALSE)</f>
        <v>300</v>
      </c>
      <c r="I147" s="18">
        <f>SUM(B147:H147)</f>
        <v>4531.6399999999994</v>
      </c>
      <c r="J147" s="17">
        <f>VLOOKUP(A147,BaseDados,8,FALSE)</f>
        <v>470.6</v>
      </c>
      <c r="K147" s="17">
        <f>VLOOKUP(A147,BaseDados,9,FALSE)</f>
        <v>72.239999999999995</v>
      </c>
      <c r="L147" s="17">
        <f>SUM(VLOOKUP(A147,BaseDados,10,FALSE),VLOOKUP(A147,BaseDados,12,FALSE),VLOOKUP(A147,BaseDados,13,FALSE),VLOOKUP(A147,BaseDados,14,FALSE),VLOOKUP(A147,BaseDados,15,FALSE),VLOOKUP(A147,BaseDados,16,FALSE),VLOOKUP(A147,BaseDados,17,FALSE),VLOOKUP(A147,BaseDados,19,FALSE),VLOOKUP(A147,BaseDados,21,FALSE),VLOOKUP(A147,BaseDados,23,FALSE),VLOOKUP(A147,BaseDados,11,FALSE),VLOOKUP(A147,BaseDados,20,FALSE))</f>
        <v>467.46999999999997</v>
      </c>
      <c r="M147" s="17">
        <f>SUM(VLOOKUP(A147,BaseDados,22,FALSE))</f>
        <v>32.71</v>
      </c>
      <c r="N147" s="17">
        <f>VLOOKUP(A147,BaseDados,18,FALSE)</f>
        <v>2774.69</v>
      </c>
      <c r="O147" s="19">
        <v>0</v>
      </c>
      <c r="P147" s="18">
        <f>SUM(J147:O147)</f>
        <v>3817.71</v>
      </c>
      <c r="Q147" s="18">
        <f>I147-P147</f>
        <v>713.92999999999938</v>
      </c>
      <c r="R147" s="33"/>
      <c r="S147" s="15"/>
    </row>
    <row r="148" spans="1:19" s="21" customFormat="1" ht="15" customHeight="1" x14ac:dyDescent="0.2">
      <c r="A148" s="31" t="s">
        <v>169</v>
      </c>
      <c r="B148" s="17">
        <f>VLOOKUP(A148,BaseDados,2,FALSE)</f>
        <v>9961.2999999999993</v>
      </c>
      <c r="C148" s="17">
        <f>VLOOKUP(A148,BaseDados,3,FALSE)</f>
        <v>0</v>
      </c>
      <c r="D148" s="17">
        <v>0</v>
      </c>
      <c r="E148" s="17">
        <f>VLOOKUP(A148,BaseDados,4,FALSE)</f>
        <v>0</v>
      </c>
      <c r="F148" s="17">
        <f>VLOOKUP(A148,BaseDados,7,FALSE)</f>
        <v>0</v>
      </c>
      <c r="G148" s="17">
        <f>VLOOKUP(A148,BaseDados,5,FALSE)</f>
        <v>0</v>
      </c>
      <c r="H148" s="17">
        <f>VLOOKUP(A148,BaseDados,6,FALSE)</f>
        <v>0</v>
      </c>
      <c r="I148" s="18">
        <f>SUM(B148:H148)</f>
        <v>9961.2999999999993</v>
      </c>
      <c r="J148" s="17">
        <f>VLOOKUP(A148,BaseDados,8,FALSE)</f>
        <v>828.38</v>
      </c>
      <c r="K148" s="17">
        <f>VLOOKUP(A148,BaseDados,9,FALSE)</f>
        <v>1590.06</v>
      </c>
      <c r="L148" s="17">
        <f>SUM(VLOOKUP(A148,BaseDados,10,FALSE),VLOOKUP(A148,BaseDados,12,FALSE),VLOOKUP(A148,BaseDados,13,FALSE),VLOOKUP(A148,BaseDados,14,FALSE),VLOOKUP(A148,BaseDados,15,FALSE),VLOOKUP(A148,BaseDados,16,FALSE),VLOOKUP(A148,BaseDados,17,FALSE),VLOOKUP(A148,BaseDados,19,FALSE),VLOOKUP(A148,BaseDados,21,FALSE),VLOOKUP(A148,BaseDados,23,FALSE),VLOOKUP(A148,BaseDados,11,FALSE),VLOOKUP(A148,BaseDados,20,FALSE))</f>
        <v>13.219999999999999</v>
      </c>
      <c r="M148" s="17">
        <f>SUM(VLOOKUP(A148,BaseDados,22,FALSE))</f>
        <v>0</v>
      </c>
      <c r="N148" s="17">
        <f>VLOOKUP(A148,BaseDados,18,FALSE)</f>
        <v>0</v>
      </c>
      <c r="O148" s="19">
        <v>0</v>
      </c>
      <c r="P148" s="18">
        <f>SUM(J148:O148)</f>
        <v>2431.66</v>
      </c>
      <c r="Q148" s="18">
        <f>I148-P148</f>
        <v>7529.6399999999994</v>
      </c>
      <c r="R148" s="32"/>
      <c r="S148" s="15"/>
    </row>
    <row r="149" spans="1:19" s="21" customFormat="1" ht="15" customHeight="1" x14ac:dyDescent="0.2">
      <c r="A149" s="31" t="s">
        <v>170</v>
      </c>
      <c r="B149" s="17">
        <f>VLOOKUP(A149,BaseDados,2,FALSE)</f>
        <v>1971.88</v>
      </c>
      <c r="C149" s="17">
        <f>VLOOKUP(A149,BaseDados,3,FALSE)</f>
        <v>1548.41</v>
      </c>
      <c r="D149" s="17">
        <v>0</v>
      </c>
      <c r="E149" s="17">
        <f>VLOOKUP(A149,BaseDados,4,FALSE)</f>
        <v>0</v>
      </c>
      <c r="F149" s="17">
        <f>VLOOKUP(A149,BaseDados,7,FALSE)</f>
        <v>0</v>
      </c>
      <c r="G149" s="17">
        <f>VLOOKUP(A149,BaseDados,5,FALSE)</f>
        <v>0</v>
      </c>
      <c r="H149" s="17">
        <f>VLOOKUP(A149,BaseDados,6,FALSE)</f>
        <v>0</v>
      </c>
      <c r="I149" s="18">
        <f>SUM(B149:H149)</f>
        <v>3520.29</v>
      </c>
      <c r="J149" s="17">
        <f>VLOOKUP(A149,BaseDados,8,FALSE)</f>
        <v>331.43</v>
      </c>
      <c r="K149" s="17">
        <f>VLOOKUP(A149,BaseDados,9,FALSE)</f>
        <v>0</v>
      </c>
      <c r="L149" s="17">
        <f>SUM(VLOOKUP(A149,BaseDados,10,FALSE),VLOOKUP(A149,BaseDados,12,FALSE),VLOOKUP(A149,BaseDados,13,FALSE),VLOOKUP(A149,BaseDados,14,FALSE),VLOOKUP(A149,BaseDados,15,FALSE),VLOOKUP(A149,BaseDados,16,FALSE),VLOOKUP(A149,BaseDados,17,FALSE),VLOOKUP(A149,BaseDados,19,FALSE),VLOOKUP(A149,BaseDados,21,FALSE),VLOOKUP(A149,BaseDados,23,FALSE),VLOOKUP(A149,BaseDados,11,FALSE),VLOOKUP(A149,BaseDados,20,FALSE))</f>
        <v>128.22999999999999</v>
      </c>
      <c r="M149" s="17">
        <f>SUM(VLOOKUP(A149,BaseDados,22,FALSE))</f>
        <v>0</v>
      </c>
      <c r="N149" s="17">
        <f>VLOOKUP(A149,BaseDados,18,FALSE)</f>
        <v>1425.56</v>
      </c>
      <c r="O149" s="19">
        <v>0</v>
      </c>
      <c r="P149" s="18">
        <f>SUM(J149:O149)</f>
        <v>1885.2199999999998</v>
      </c>
      <c r="Q149" s="18">
        <f>I149-P149</f>
        <v>1635.0700000000002</v>
      </c>
      <c r="R149" s="33"/>
      <c r="S149" s="15"/>
    </row>
    <row r="150" spans="1:19" s="21" customFormat="1" ht="15" customHeight="1" x14ac:dyDescent="0.2">
      <c r="A150" s="31" t="s">
        <v>171</v>
      </c>
      <c r="B150" s="17">
        <f>VLOOKUP(A150,BaseDados,2,FALSE)</f>
        <v>10468.24</v>
      </c>
      <c r="C150" s="17">
        <f>VLOOKUP(A150,BaseDados,3,FALSE)</f>
        <v>0</v>
      </c>
      <c r="D150" s="17">
        <v>0</v>
      </c>
      <c r="E150" s="17">
        <f>VLOOKUP(A150,BaseDados,4,FALSE)</f>
        <v>0</v>
      </c>
      <c r="F150" s="17">
        <f>VLOOKUP(A150,BaseDados,7,FALSE)</f>
        <v>0</v>
      </c>
      <c r="G150" s="17">
        <f>VLOOKUP(A150,BaseDados,5,FALSE)</f>
        <v>0</v>
      </c>
      <c r="H150" s="17">
        <f>VLOOKUP(A150,BaseDados,6,FALSE)</f>
        <v>1046.82</v>
      </c>
      <c r="I150" s="18">
        <f>SUM(B150:H150)</f>
        <v>11515.06</v>
      </c>
      <c r="J150" s="17">
        <f>VLOOKUP(A150,BaseDados,8,FALSE)</f>
        <v>828.38</v>
      </c>
      <c r="K150" s="17">
        <f>VLOOKUP(A150,BaseDados,9,FALSE)</f>
        <v>2017.34</v>
      </c>
      <c r="L150" s="17">
        <f>SUM(VLOOKUP(A150,BaseDados,10,FALSE),VLOOKUP(A150,BaseDados,12,FALSE),VLOOKUP(A150,BaseDados,13,FALSE),VLOOKUP(A150,BaseDados,14,FALSE),VLOOKUP(A150,BaseDados,15,FALSE),VLOOKUP(A150,BaseDados,16,FALSE),VLOOKUP(A150,BaseDados,17,FALSE),VLOOKUP(A150,BaseDados,19,FALSE),VLOOKUP(A150,BaseDados,21,FALSE),VLOOKUP(A150,BaseDados,23,FALSE),VLOOKUP(A150,BaseDados,11,FALSE),VLOOKUP(A150,BaseDados,20,FALSE))</f>
        <v>263.63</v>
      </c>
      <c r="M150" s="17">
        <f>SUM(VLOOKUP(A150,BaseDados,22,FALSE))</f>
        <v>0</v>
      </c>
      <c r="N150" s="17">
        <f>VLOOKUP(A150,BaseDados,18,FALSE)</f>
        <v>0</v>
      </c>
      <c r="O150" s="19">
        <v>0</v>
      </c>
      <c r="P150" s="18">
        <f>SUM(J150:O150)</f>
        <v>3109.35</v>
      </c>
      <c r="Q150" s="18">
        <f>I150-P150</f>
        <v>8405.7099999999991</v>
      </c>
      <c r="R150" s="32"/>
      <c r="S150" s="15"/>
    </row>
    <row r="151" spans="1:19" s="21" customFormat="1" ht="15" customHeight="1" x14ac:dyDescent="0.2">
      <c r="A151" s="31" t="s">
        <v>172</v>
      </c>
      <c r="B151" s="17">
        <f>VLOOKUP(A151,BaseDados,2,FALSE)</f>
        <v>2594.5700000000002</v>
      </c>
      <c r="C151" s="17">
        <f>VLOOKUP(A151,BaseDados,3,FALSE)</f>
        <v>1327.89</v>
      </c>
      <c r="D151" s="17">
        <v>0</v>
      </c>
      <c r="E151" s="17">
        <f>VLOOKUP(A151,BaseDados,4,FALSE)</f>
        <v>0</v>
      </c>
      <c r="F151" s="17">
        <f>VLOOKUP(A151,BaseDados,7,FALSE)</f>
        <v>0</v>
      </c>
      <c r="G151" s="17">
        <f>VLOOKUP(A151,BaseDados,5,FALSE)</f>
        <v>0</v>
      </c>
      <c r="H151" s="17">
        <f>VLOOKUP(A151,BaseDados,6,FALSE)</f>
        <v>5404.97</v>
      </c>
      <c r="I151" s="18">
        <f>SUM(B151:H151)</f>
        <v>9327.43</v>
      </c>
      <c r="J151" s="17">
        <f>VLOOKUP(A151,BaseDados,8,FALSE)</f>
        <v>828.38</v>
      </c>
      <c r="K151" s="17">
        <f>VLOOKUP(A151,BaseDados,9,FALSE)</f>
        <v>1152.19</v>
      </c>
      <c r="L151" s="17">
        <f>SUM(VLOOKUP(A151,BaseDados,10,FALSE),VLOOKUP(A151,BaseDados,12,FALSE),VLOOKUP(A151,BaseDados,13,FALSE),VLOOKUP(A151,BaseDados,14,FALSE),VLOOKUP(A151,BaseDados,15,FALSE),VLOOKUP(A151,BaseDados,16,FALSE),VLOOKUP(A151,BaseDados,17,FALSE),VLOOKUP(A151,BaseDados,19,FALSE),VLOOKUP(A151,BaseDados,21,FALSE),VLOOKUP(A151,BaseDados,23,FALSE),VLOOKUP(A151,BaseDados,11,FALSE),VLOOKUP(A151,BaseDados,20,FALSE))</f>
        <v>1268.19</v>
      </c>
      <c r="M151" s="17">
        <f>SUM(VLOOKUP(A151,BaseDados,22,FALSE))</f>
        <v>0</v>
      </c>
      <c r="N151" s="17">
        <f>VLOOKUP(A151,BaseDados,18,FALSE)</f>
        <v>1203.73</v>
      </c>
      <c r="O151" s="19">
        <v>0</v>
      </c>
      <c r="P151" s="18">
        <f>SUM(J151:O151)</f>
        <v>4452.49</v>
      </c>
      <c r="Q151" s="18">
        <f>I151-P151</f>
        <v>4874.9400000000005</v>
      </c>
      <c r="R151" s="32"/>
      <c r="S151" s="15"/>
    </row>
    <row r="152" spans="1:19" s="21" customFormat="1" ht="15" customHeight="1" x14ac:dyDescent="0.2">
      <c r="A152" s="31" t="s">
        <v>173</v>
      </c>
      <c r="B152" s="17">
        <f>VLOOKUP(A152,BaseDados,2,FALSE)</f>
        <v>3271.11</v>
      </c>
      <c r="C152" s="17">
        <f>VLOOKUP(A152,BaseDados,3,FALSE)</f>
        <v>0</v>
      </c>
      <c r="D152" s="17">
        <v>0</v>
      </c>
      <c r="E152" s="17">
        <f>VLOOKUP(A152,BaseDados,4,FALSE)</f>
        <v>0</v>
      </c>
      <c r="F152" s="17">
        <f>VLOOKUP(A152,BaseDados,7,FALSE)</f>
        <v>0</v>
      </c>
      <c r="G152" s="17">
        <f>VLOOKUP(A152,BaseDados,5,FALSE)</f>
        <v>0</v>
      </c>
      <c r="H152" s="17">
        <f>VLOOKUP(A152,BaseDados,6,FALSE)</f>
        <v>0</v>
      </c>
      <c r="I152" s="18">
        <f>SUM(B152:H152)</f>
        <v>3271.11</v>
      </c>
      <c r="J152" s="17">
        <f>VLOOKUP(A152,BaseDados,8,FALSE)</f>
        <v>301.52999999999997</v>
      </c>
      <c r="K152" s="17">
        <f>VLOOKUP(A152,BaseDados,9,FALSE)</f>
        <v>90.64</v>
      </c>
      <c r="L152" s="17">
        <f>SUM(VLOOKUP(A152,BaseDados,10,FALSE),VLOOKUP(A152,BaseDados,12,FALSE),VLOOKUP(A152,BaseDados,13,FALSE),VLOOKUP(A152,BaseDados,14,FALSE),VLOOKUP(A152,BaseDados,15,FALSE),VLOOKUP(A152,BaseDados,16,FALSE),VLOOKUP(A152,BaseDados,17,FALSE),VLOOKUP(A152,BaseDados,19,FALSE),VLOOKUP(A152,BaseDados,21,FALSE),VLOOKUP(A152,BaseDados,23,FALSE),VLOOKUP(A152,BaseDados,11,FALSE),VLOOKUP(A152,BaseDados,20,FALSE))</f>
        <v>13.219999999999999</v>
      </c>
      <c r="M152" s="17">
        <f>SUM(VLOOKUP(A152,BaseDados,22,FALSE))</f>
        <v>32.71</v>
      </c>
      <c r="N152" s="17">
        <f>VLOOKUP(A152,BaseDados,18,FALSE)</f>
        <v>0</v>
      </c>
      <c r="O152" s="19">
        <v>0</v>
      </c>
      <c r="P152" s="18">
        <f>SUM(J152:O152)</f>
        <v>438.09999999999997</v>
      </c>
      <c r="Q152" s="18">
        <f>I152-P152</f>
        <v>2833.01</v>
      </c>
      <c r="R152" s="32"/>
      <c r="S152" s="15"/>
    </row>
    <row r="153" spans="1:19" s="21" customFormat="1" ht="15" customHeight="1" x14ac:dyDescent="0.2">
      <c r="A153" s="31" t="s">
        <v>174</v>
      </c>
      <c r="B153" s="17">
        <f>VLOOKUP(A153,BaseDados,2,FALSE)</f>
        <v>3113.49</v>
      </c>
      <c r="C153" s="17">
        <f>VLOOKUP(A153,BaseDados,3,FALSE)</f>
        <v>0</v>
      </c>
      <c r="D153" s="17">
        <v>0</v>
      </c>
      <c r="E153" s="17">
        <f>VLOOKUP(A153,BaseDados,4,FALSE)</f>
        <v>0</v>
      </c>
      <c r="F153" s="17">
        <f>VLOOKUP(A153,BaseDados,7,FALSE)</f>
        <v>0</v>
      </c>
      <c r="G153" s="17">
        <f>VLOOKUP(A153,BaseDados,5,FALSE)</f>
        <v>0</v>
      </c>
      <c r="H153" s="17">
        <f>VLOOKUP(A153,BaseDados,6,FALSE)</f>
        <v>3808.8</v>
      </c>
      <c r="I153" s="18">
        <f>SUM(B153:H153)</f>
        <v>6922.29</v>
      </c>
      <c r="J153" s="17">
        <f>VLOOKUP(A153,BaseDados,8,FALSE)</f>
        <v>805.29</v>
      </c>
      <c r="K153" s="17">
        <f>VLOOKUP(A153,BaseDados,9,FALSE)</f>
        <v>812.82</v>
      </c>
      <c r="L153" s="17">
        <f>SUM(VLOOKUP(A153,BaseDados,10,FALSE),VLOOKUP(A153,BaseDados,12,FALSE),VLOOKUP(A153,BaseDados,13,FALSE),VLOOKUP(A153,BaseDados,14,FALSE),VLOOKUP(A153,BaseDados,15,FALSE),VLOOKUP(A153,BaseDados,16,FALSE),VLOOKUP(A153,BaseDados,17,FALSE),VLOOKUP(A153,BaseDados,19,FALSE),VLOOKUP(A153,BaseDados,21,FALSE),VLOOKUP(A153,BaseDados,23,FALSE),VLOOKUP(A153,BaseDados,11,FALSE),VLOOKUP(A153,BaseDados,20,FALSE))</f>
        <v>12.809999999999999</v>
      </c>
      <c r="M153" s="17">
        <f>SUM(VLOOKUP(A153,BaseDados,22,FALSE))</f>
        <v>31.13</v>
      </c>
      <c r="N153" s="17">
        <f>VLOOKUP(A153,BaseDados,18,FALSE)</f>
        <v>0</v>
      </c>
      <c r="O153" s="19">
        <v>0</v>
      </c>
      <c r="P153" s="18">
        <f>SUM(J153:O153)</f>
        <v>1662.0500000000002</v>
      </c>
      <c r="Q153" s="18">
        <f>I153-P153</f>
        <v>5260.24</v>
      </c>
      <c r="R153" s="32"/>
      <c r="S153" s="15"/>
    </row>
    <row r="154" spans="1:19" s="21" customFormat="1" ht="15" customHeight="1" x14ac:dyDescent="0.2">
      <c r="A154" s="31" t="s">
        <v>175</v>
      </c>
      <c r="B154" s="17">
        <f>VLOOKUP(A154,BaseDados,2,FALSE)</f>
        <v>16964.900000000001</v>
      </c>
      <c r="C154" s="17">
        <f>VLOOKUP(A154,BaseDados,3,FALSE)</f>
        <v>0</v>
      </c>
      <c r="D154" s="17">
        <v>0</v>
      </c>
      <c r="E154" s="17">
        <f>VLOOKUP(A154,BaseDados,4,FALSE)</f>
        <v>0</v>
      </c>
      <c r="F154" s="17">
        <f>VLOOKUP(A154,BaseDados,7,FALSE)</f>
        <v>0</v>
      </c>
      <c r="G154" s="17">
        <f>VLOOKUP(A154,BaseDados,5,FALSE)</f>
        <v>0</v>
      </c>
      <c r="H154" s="17">
        <f>VLOOKUP(A154,BaseDados,6,FALSE)</f>
        <v>0</v>
      </c>
      <c r="I154" s="18">
        <f>SUM(B154:H154)</f>
        <v>16964.900000000001</v>
      </c>
      <c r="J154" s="17">
        <f>VLOOKUP(A154,BaseDados,8,FALSE)</f>
        <v>828.38</v>
      </c>
      <c r="K154" s="17">
        <f>VLOOKUP(A154,BaseDados,9,FALSE)</f>
        <v>3516.05</v>
      </c>
      <c r="L154" s="17">
        <f>SUM(VLOOKUP(A154,BaseDados,10,FALSE),VLOOKUP(A154,BaseDados,12,FALSE),VLOOKUP(A154,BaseDados,13,FALSE),VLOOKUP(A154,BaseDados,14,FALSE),VLOOKUP(A154,BaseDados,15,FALSE),VLOOKUP(A154,BaseDados,16,FALSE),VLOOKUP(A154,BaseDados,17,FALSE),VLOOKUP(A154,BaseDados,19,FALSE),VLOOKUP(A154,BaseDados,21,FALSE),VLOOKUP(A154,BaseDados,23,FALSE),VLOOKUP(A154,BaseDados,11,FALSE),VLOOKUP(A154,BaseDados,20,FALSE))</f>
        <v>2516.64</v>
      </c>
      <c r="M154" s="17">
        <f>SUM(VLOOKUP(A154,BaseDados,22,FALSE))</f>
        <v>0</v>
      </c>
      <c r="N154" s="17">
        <f>VLOOKUP(A154,BaseDados,18,FALSE)</f>
        <v>0</v>
      </c>
      <c r="O154" s="19">
        <v>0</v>
      </c>
      <c r="P154" s="18">
        <f>SUM(J154:O154)</f>
        <v>6861.07</v>
      </c>
      <c r="Q154" s="18">
        <f>I154-P154</f>
        <v>10103.830000000002</v>
      </c>
      <c r="R154" s="32"/>
      <c r="S154" s="15"/>
    </row>
    <row r="155" spans="1:19" s="21" customFormat="1" ht="15" customHeight="1" x14ac:dyDescent="0.2">
      <c r="A155" s="31" t="s">
        <v>176</v>
      </c>
      <c r="B155" s="17">
        <f>VLOOKUP(A155,BaseDados,2,FALSE)</f>
        <v>3113.49</v>
      </c>
      <c r="C155" s="17">
        <f>VLOOKUP(A155,BaseDados,3,FALSE)</f>
        <v>0</v>
      </c>
      <c r="D155" s="17">
        <v>0</v>
      </c>
      <c r="E155" s="17">
        <f>VLOOKUP(A155,BaseDados,4,FALSE)</f>
        <v>0</v>
      </c>
      <c r="F155" s="17">
        <f>VLOOKUP(A155,BaseDados,7,FALSE)</f>
        <v>0</v>
      </c>
      <c r="G155" s="17">
        <f>VLOOKUP(A155,BaseDados,5,FALSE)</f>
        <v>0</v>
      </c>
      <c r="H155" s="17">
        <f>VLOOKUP(A155,BaseDados,6,FALSE)</f>
        <v>0</v>
      </c>
      <c r="I155" s="18">
        <f>SUM(B155:H155)</f>
        <v>3113.49</v>
      </c>
      <c r="J155" s="17">
        <f>VLOOKUP(A155,BaseDados,8,FALSE)</f>
        <v>282.61</v>
      </c>
      <c r="K155" s="17">
        <f>VLOOKUP(A155,BaseDados,9,FALSE)</f>
        <v>69.83</v>
      </c>
      <c r="L155" s="17">
        <f>SUM(VLOOKUP(A155,BaseDados,10,FALSE),VLOOKUP(A155,BaseDados,12,FALSE),VLOOKUP(A155,BaseDados,13,FALSE),VLOOKUP(A155,BaseDados,14,FALSE),VLOOKUP(A155,BaseDados,15,FALSE),VLOOKUP(A155,BaseDados,16,FALSE),VLOOKUP(A155,BaseDados,17,FALSE),VLOOKUP(A155,BaseDados,19,FALSE),VLOOKUP(A155,BaseDados,21,FALSE),VLOOKUP(A155,BaseDados,23,FALSE),VLOOKUP(A155,BaseDados,11,FALSE),VLOOKUP(A155,BaseDados,20,FALSE))</f>
        <v>223.42000000000002</v>
      </c>
      <c r="M155" s="17">
        <f>SUM(VLOOKUP(A155,BaseDados,22,FALSE))</f>
        <v>0</v>
      </c>
      <c r="N155" s="17">
        <f>VLOOKUP(A155,BaseDados,18,FALSE)</f>
        <v>0</v>
      </c>
      <c r="O155" s="19">
        <v>0</v>
      </c>
      <c r="P155" s="18">
        <f>SUM(J155:O155)</f>
        <v>575.86</v>
      </c>
      <c r="Q155" s="18">
        <f>I155-P155</f>
        <v>2537.6299999999997</v>
      </c>
      <c r="R155" s="32"/>
      <c r="S155" s="15"/>
    </row>
    <row r="156" spans="1:19" s="21" customFormat="1" ht="15" customHeight="1" x14ac:dyDescent="0.2">
      <c r="A156" s="29" t="s">
        <v>177</v>
      </c>
      <c r="B156" s="17">
        <f>VLOOKUP(A156,BaseDados,2,FALSE)</f>
        <v>6905.23</v>
      </c>
      <c r="C156" s="17">
        <f>VLOOKUP(A156,BaseDados,3,FALSE)</f>
        <v>9206.9699999999993</v>
      </c>
      <c r="D156" s="17">
        <v>0</v>
      </c>
      <c r="E156" s="17">
        <f>VLOOKUP(A156,BaseDados,4,FALSE)</f>
        <v>0</v>
      </c>
      <c r="F156" s="17">
        <f>VLOOKUP(A156,BaseDados,7,FALSE)</f>
        <v>0</v>
      </c>
      <c r="G156" s="17">
        <f>VLOOKUP(A156,BaseDados,5,FALSE)</f>
        <v>105.15</v>
      </c>
      <c r="H156" s="17">
        <f>VLOOKUP(A156,BaseDados,6,FALSE)</f>
        <v>0</v>
      </c>
      <c r="I156" s="18">
        <f>SUM(B156:H156)</f>
        <v>16217.349999999999</v>
      </c>
      <c r="J156" s="17">
        <f>VLOOKUP(A156,BaseDados,8,FALSE)</f>
        <v>828.38</v>
      </c>
      <c r="K156" s="17">
        <f>VLOOKUP(A156,BaseDados,9,FALSE)</f>
        <v>2493.25</v>
      </c>
      <c r="L156" s="17">
        <f>SUM(VLOOKUP(A156,BaseDados,10,FALSE),VLOOKUP(A156,BaseDados,12,FALSE),VLOOKUP(A156,BaseDados,13,FALSE),VLOOKUP(A156,BaseDados,14,FALSE),VLOOKUP(A156,BaseDados,15,FALSE),VLOOKUP(A156,BaseDados,16,FALSE),VLOOKUP(A156,BaseDados,17,FALSE),VLOOKUP(A156,BaseDados,19,FALSE),VLOOKUP(A156,BaseDados,21,FALSE),VLOOKUP(A156,BaseDados,23,FALSE),VLOOKUP(A156,BaseDados,11,FALSE),VLOOKUP(A156,BaseDados,20,FALSE))</f>
        <v>907.26</v>
      </c>
      <c r="M156" s="17">
        <f>SUM(VLOOKUP(A156,BaseDados,22,FALSE))</f>
        <v>0</v>
      </c>
      <c r="N156" s="17">
        <f>VLOOKUP(A156,BaseDados,18,FALSE)</f>
        <v>6999.23</v>
      </c>
      <c r="O156" s="19">
        <v>0</v>
      </c>
      <c r="P156" s="18">
        <f>SUM(J156:O156)</f>
        <v>11228.119999999999</v>
      </c>
      <c r="Q156" s="18">
        <f>I156-P156</f>
        <v>4989.2299999999996</v>
      </c>
      <c r="R156" s="30"/>
      <c r="S156" s="15"/>
    </row>
    <row r="157" spans="1:19" s="21" customFormat="1" ht="15" customHeight="1" x14ac:dyDescent="0.2">
      <c r="A157" s="35" t="s">
        <v>178</v>
      </c>
      <c r="B157" s="17">
        <f>VLOOKUP(A157,BaseDados,2,FALSE)</f>
        <v>4678.3</v>
      </c>
      <c r="C157" s="17">
        <f>VLOOKUP(A157,BaseDados,3,FALSE)</f>
        <v>0</v>
      </c>
      <c r="D157" s="17">
        <v>0</v>
      </c>
      <c r="E157" s="17">
        <f>VLOOKUP(A157,BaseDados,4,FALSE)</f>
        <v>0</v>
      </c>
      <c r="F157" s="17">
        <f>VLOOKUP(A157,BaseDados,7,FALSE)</f>
        <v>0</v>
      </c>
      <c r="G157" s="17">
        <f>VLOOKUP(A157,BaseDados,5,FALSE)</f>
        <v>0</v>
      </c>
      <c r="H157" s="17">
        <f>VLOOKUP(A157,BaseDados,6,FALSE)</f>
        <v>0</v>
      </c>
      <c r="I157" s="18">
        <f>SUM(B157:H157)</f>
        <v>4678.3</v>
      </c>
      <c r="J157" s="17">
        <f>VLOOKUP(A157,BaseDados,8,FALSE)</f>
        <v>491.13</v>
      </c>
      <c r="K157" s="17">
        <f>VLOOKUP(A157,BaseDados,9,FALSE)</f>
        <v>305.98</v>
      </c>
      <c r="L157" s="17">
        <f>SUM(VLOOKUP(A157,BaseDados,10,FALSE),VLOOKUP(A157,BaseDados,12,FALSE),VLOOKUP(A157,BaseDados,13,FALSE),VLOOKUP(A157,BaseDados,14,FALSE),VLOOKUP(A157,BaseDados,15,FALSE),VLOOKUP(A157,BaseDados,16,FALSE),VLOOKUP(A157,BaseDados,17,FALSE),VLOOKUP(A157,BaseDados,19,FALSE),VLOOKUP(A157,BaseDados,21,FALSE),VLOOKUP(A157,BaseDados,23,FALSE),VLOOKUP(A157,BaseDados,11,FALSE),VLOOKUP(A157,BaseDados,20,FALSE))</f>
        <v>13.219999999999999</v>
      </c>
      <c r="M157" s="17">
        <f>SUM(VLOOKUP(A157,BaseDados,22,FALSE))</f>
        <v>46.78</v>
      </c>
      <c r="N157" s="17">
        <f>VLOOKUP(A157,BaseDados,18,FALSE)</f>
        <v>0</v>
      </c>
      <c r="O157" s="19">
        <v>0</v>
      </c>
      <c r="P157" s="18">
        <f>SUM(J157:O157)</f>
        <v>857.11</v>
      </c>
      <c r="Q157" s="18">
        <f>I157-P157</f>
        <v>3821.19</v>
      </c>
      <c r="R157" s="32"/>
      <c r="S157" s="15"/>
    </row>
    <row r="158" spans="1:19" s="21" customFormat="1" ht="15" customHeight="1" x14ac:dyDescent="0.2">
      <c r="A158" s="31" t="s">
        <v>179</v>
      </c>
      <c r="B158" s="17">
        <f>VLOOKUP(A158,BaseDados,2,FALSE)</f>
        <v>2912.62</v>
      </c>
      <c r="C158" s="17">
        <f>VLOOKUP(A158,BaseDados,3,FALSE)</f>
        <v>0</v>
      </c>
      <c r="D158" s="17">
        <v>0</v>
      </c>
      <c r="E158" s="17">
        <f>VLOOKUP(A158,BaseDados,4,FALSE)</f>
        <v>0</v>
      </c>
      <c r="F158" s="17">
        <f>VLOOKUP(A158,BaseDados,7,FALSE)</f>
        <v>0</v>
      </c>
      <c r="G158" s="17">
        <f>VLOOKUP(A158,BaseDados,5,FALSE)</f>
        <v>0</v>
      </c>
      <c r="H158" s="17">
        <f>VLOOKUP(A158,BaseDados,6,FALSE)</f>
        <v>0</v>
      </c>
      <c r="I158" s="18">
        <f>SUM(B158:H158)</f>
        <v>2912.62</v>
      </c>
      <c r="J158" s="17">
        <f>VLOOKUP(A158,BaseDados,8,FALSE)</f>
        <v>258.51</v>
      </c>
      <c r="K158" s="17">
        <f>VLOOKUP(A158,BaseDados,9,FALSE)</f>
        <v>56.26</v>
      </c>
      <c r="L158" s="17">
        <f>SUM(VLOOKUP(A158,BaseDados,10,FALSE),VLOOKUP(A158,BaseDados,12,FALSE),VLOOKUP(A158,BaseDados,13,FALSE),VLOOKUP(A158,BaseDados,14,FALSE),VLOOKUP(A158,BaseDados,15,FALSE),VLOOKUP(A158,BaseDados,16,FALSE),VLOOKUP(A158,BaseDados,17,FALSE),VLOOKUP(A158,BaseDados,19,FALSE),VLOOKUP(A158,BaseDados,21,FALSE),VLOOKUP(A158,BaseDados,23,FALSE),VLOOKUP(A158,BaseDados,11,FALSE),VLOOKUP(A158,BaseDados,20,FALSE))</f>
        <v>12.55</v>
      </c>
      <c r="M158" s="17">
        <f>SUM(VLOOKUP(A158,BaseDados,22,FALSE))</f>
        <v>0</v>
      </c>
      <c r="N158" s="17">
        <f>VLOOKUP(A158,BaseDados,18,FALSE)</f>
        <v>0</v>
      </c>
      <c r="O158" s="19">
        <v>0</v>
      </c>
      <c r="P158" s="18">
        <f>SUM(J158:O158)</f>
        <v>327.32</v>
      </c>
      <c r="Q158" s="18">
        <f>I158-P158</f>
        <v>2585.2999999999997</v>
      </c>
      <c r="R158" s="32"/>
      <c r="S158" s="15"/>
    </row>
    <row r="159" spans="1:19" s="21" customFormat="1" ht="15" customHeight="1" x14ac:dyDescent="0.2">
      <c r="A159" s="31" t="s">
        <v>180</v>
      </c>
      <c r="B159" s="17">
        <f>VLOOKUP(A159,BaseDados,2,FALSE)</f>
        <v>3271.11</v>
      </c>
      <c r="C159" s="17">
        <f>VLOOKUP(A159,BaseDados,3,FALSE)</f>
        <v>0</v>
      </c>
      <c r="D159" s="17">
        <v>0</v>
      </c>
      <c r="E159" s="17">
        <f>VLOOKUP(A159,BaseDados,4,FALSE)</f>
        <v>0</v>
      </c>
      <c r="F159" s="17">
        <f>VLOOKUP(A159,BaseDados,7,FALSE)</f>
        <v>0</v>
      </c>
      <c r="G159" s="17">
        <f>VLOOKUP(A159,BaseDados,5,FALSE)</f>
        <v>304.93</v>
      </c>
      <c r="H159" s="17">
        <f>VLOOKUP(A159,BaseDados,6,FALSE)</f>
        <v>0</v>
      </c>
      <c r="I159" s="18">
        <f>SUM(B159:H159)</f>
        <v>3576.04</v>
      </c>
      <c r="J159" s="17">
        <f>VLOOKUP(A159,BaseDados,8,FALSE)</f>
        <v>338.12</v>
      </c>
      <c r="K159" s="17">
        <f>VLOOKUP(A159,BaseDados,9,FALSE)</f>
        <v>130.88999999999999</v>
      </c>
      <c r="L159" s="17">
        <f>SUM(VLOOKUP(A159,BaseDados,10,FALSE),VLOOKUP(A159,BaseDados,12,FALSE),VLOOKUP(A159,BaseDados,13,FALSE),VLOOKUP(A159,BaseDados,14,FALSE),VLOOKUP(A159,BaseDados,15,FALSE),VLOOKUP(A159,BaseDados,16,FALSE),VLOOKUP(A159,BaseDados,17,FALSE),VLOOKUP(A159,BaseDados,19,FALSE),VLOOKUP(A159,BaseDados,21,FALSE),VLOOKUP(A159,BaseDados,23,FALSE),VLOOKUP(A159,BaseDados,11,FALSE),VLOOKUP(A159,BaseDados,20,FALSE))</f>
        <v>12.81</v>
      </c>
      <c r="M159" s="17">
        <f>SUM(VLOOKUP(A159,BaseDados,22,FALSE))</f>
        <v>32.71</v>
      </c>
      <c r="N159" s="17">
        <f>VLOOKUP(A159,BaseDados,18,FALSE)</f>
        <v>0</v>
      </c>
      <c r="O159" s="19">
        <v>0</v>
      </c>
      <c r="P159" s="18">
        <f>SUM(J159:O159)</f>
        <v>514.53</v>
      </c>
      <c r="Q159" s="18">
        <f>I159-P159</f>
        <v>3061.51</v>
      </c>
      <c r="R159" s="32"/>
      <c r="S159" s="15"/>
    </row>
    <row r="160" spans="1:19" s="21" customFormat="1" ht="15" customHeight="1" x14ac:dyDescent="0.2">
      <c r="A160" s="31" t="s">
        <v>181</v>
      </c>
      <c r="B160" s="17">
        <f>VLOOKUP(A160,BaseDados,2,FALSE)</f>
        <v>10392.65</v>
      </c>
      <c r="C160" s="17">
        <f>VLOOKUP(A160,BaseDados,3,FALSE)</f>
        <v>0</v>
      </c>
      <c r="D160" s="17">
        <v>0</v>
      </c>
      <c r="E160" s="17">
        <f>VLOOKUP(A160,BaseDados,4,FALSE)</f>
        <v>0</v>
      </c>
      <c r="F160" s="17">
        <f>VLOOKUP(A160,BaseDados,7,FALSE)</f>
        <v>0</v>
      </c>
      <c r="G160" s="17">
        <f>VLOOKUP(A160,BaseDados,5,FALSE)</f>
        <v>0</v>
      </c>
      <c r="H160" s="17">
        <f>VLOOKUP(A160,BaseDados,6,FALSE)</f>
        <v>0</v>
      </c>
      <c r="I160" s="18">
        <f>SUM(B160:H160)</f>
        <v>10392.65</v>
      </c>
      <c r="J160" s="17">
        <f>VLOOKUP(A160,BaseDados,8,FALSE)</f>
        <v>828.38</v>
      </c>
      <c r="K160" s="17">
        <f>VLOOKUP(A160,BaseDados,9,FALSE)</f>
        <v>1760.81</v>
      </c>
      <c r="L160" s="17">
        <f>SUM(VLOOKUP(A160,BaseDados,10,FALSE),VLOOKUP(A160,BaseDados,12,FALSE),VLOOKUP(A160,BaseDados,13,FALSE),VLOOKUP(A160,BaseDados,14,FALSE),VLOOKUP(A160,BaseDados,15,FALSE),VLOOKUP(A160,BaseDados,16,FALSE),VLOOKUP(A160,BaseDados,17,FALSE),VLOOKUP(A160,BaseDados,19,FALSE),VLOOKUP(A160,BaseDados,21,FALSE),VLOOKUP(A160,BaseDados,23,FALSE),VLOOKUP(A160,BaseDados,11,FALSE),VLOOKUP(A160,BaseDados,20,FALSE))</f>
        <v>47.99</v>
      </c>
      <c r="M160" s="17">
        <f>SUM(VLOOKUP(A160,BaseDados,22,FALSE))</f>
        <v>103.93</v>
      </c>
      <c r="N160" s="17">
        <f>VLOOKUP(A160,BaseDados,18,FALSE)</f>
        <v>0</v>
      </c>
      <c r="O160" s="19">
        <v>0</v>
      </c>
      <c r="P160" s="18">
        <f>SUM(J160:O160)</f>
        <v>2741.1099999999997</v>
      </c>
      <c r="Q160" s="18">
        <f>I160-P160</f>
        <v>7651.54</v>
      </c>
      <c r="R160" s="32"/>
      <c r="S160" s="15"/>
    </row>
    <row r="161" spans="1:21" s="21" customFormat="1" ht="15" customHeight="1" x14ac:dyDescent="0.2">
      <c r="A161" s="31" t="s">
        <v>182</v>
      </c>
      <c r="B161" s="17">
        <f>VLOOKUP(A161,BaseDados,2,FALSE)</f>
        <v>2355.04</v>
      </c>
      <c r="C161" s="17">
        <f>VLOOKUP(A161,BaseDados,3,FALSE)</f>
        <v>1459.39</v>
      </c>
      <c r="D161" s="17">
        <v>0</v>
      </c>
      <c r="E161" s="17">
        <f>VLOOKUP(A161,BaseDados,4,FALSE)</f>
        <v>0</v>
      </c>
      <c r="F161" s="17">
        <f>VLOOKUP(A161,BaseDados,7,FALSE)</f>
        <v>474.71</v>
      </c>
      <c r="G161" s="17">
        <f>VLOOKUP(A161,BaseDados,5,FALSE)</f>
        <v>0</v>
      </c>
      <c r="H161" s="17">
        <f>VLOOKUP(A161,BaseDados,6,FALSE)</f>
        <v>0</v>
      </c>
      <c r="I161" s="18">
        <f>SUM(B161:H161)</f>
        <v>4289.1400000000003</v>
      </c>
      <c r="J161" s="17">
        <f>VLOOKUP(A161,BaseDados,8,FALSE)</f>
        <v>345.81</v>
      </c>
      <c r="K161" s="17">
        <f>VLOOKUP(A161,BaseDados,9,FALSE)</f>
        <v>0</v>
      </c>
      <c r="L161" s="17">
        <f>SUM(VLOOKUP(A161,BaseDados,10,FALSE),VLOOKUP(A161,BaseDados,12,FALSE),VLOOKUP(A161,BaseDados,13,FALSE),VLOOKUP(A161,BaseDados,14,FALSE),VLOOKUP(A161,BaseDados,15,FALSE),VLOOKUP(A161,BaseDados,16,FALSE),VLOOKUP(A161,BaseDados,17,FALSE),VLOOKUP(A161,BaseDados,19,FALSE),VLOOKUP(A161,BaseDados,21,FALSE),VLOOKUP(A161,BaseDados,23,FALSE),VLOOKUP(A161,BaseDados,11,FALSE),VLOOKUP(A161,BaseDados,20,FALSE))</f>
        <v>1073.93</v>
      </c>
      <c r="M161" s="17">
        <f>SUM(VLOOKUP(A161,BaseDados,22,FALSE))</f>
        <v>0</v>
      </c>
      <c r="N161" s="17">
        <f>VLOOKUP(A161,BaseDados,18,FALSE)</f>
        <v>1344.55</v>
      </c>
      <c r="O161" s="19">
        <v>0</v>
      </c>
      <c r="P161" s="18">
        <f>SUM(J161:O161)</f>
        <v>2764.29</v>
      </c>
      <c r="Q161" s="18">
        <f>I161-P161</f>
        <v>1524.8500000000004</v>
      </c>
      <c r="R161" s="32"/>
      <c r="S161" s="15"/>
      <c r="U161" s="24"/>
    </row>
    <row r="162" spans="1:21" s="21" customFormat="1" ht="15" customHeight="1" x14ac:dyDescent="0.2">
      <c r="A162" s="31" t="s">
        <v>183</v>
      </c>
      <c r="B162" s="17">
        <f>VLOOKUP(A162,BaseDados,2,FALSE)</f>
        <v>1067.3699999999999</v>
      </c>
      <c r="C162" s="17">
        <f>VLOOKUP(A162,BaseDados,3,FALSE)</f>
        <v>0</v>
      </c>
      <c r="D162" s="17">
        <v>0</v>
      </c>
      <c r="E162" s="17">
        <f>VLOOKUP(A162,BaseDados,4,FALSE)</f>
        <v>0</v>
      </c>
      <c r="F162" s="17">
        <f>VLOOKUP(A162,BaseDados,7,FALSE)</f>
        <v>0</v>
      </c>
      <c r="G162" s="17">
        <f>VLOOKUP(A162,BaseDados,5,FALSE)</f>
        <v>0</v>
      </c>
      <c r="H162" s="17">
        <f>VLOOKUP(A162,BaseDados,6,FALSE)</f>
        <v>0</v>
      </c>
      <c r="I162" s="18">
        <f>SUM(B162:H162)</f>
        <v>1067.3699999999999</v>
      </c>
      <c r="J162" s="17">
        <f>VLOOKUP(A162,BaseDados,8,FALSE)</f>
        <v>0</v>
      </c>
      <c r="K162" s="17">
        <f>VLOOKUP(A162,BaseDados,9,FALSE)</f>
        <v>0</v>
      </c>
      <c r="L162" s="17">
        <f>SUM(VLOOKUP(A162,BaseDados,10,FALSE),VLOOKUP(A162,BaseDados,12,FALSE),VLOOKUP(A162,BaseDados,13,FALSE),VLOOKUP(A162,BaseDados,14,FALSE),VLOOKUP(A162,BaseDados,15,FALSE),VLOOKUP(A162,BaseDados,16,FALSE),VLOOKUP(A162,BaseDados,17,FALSE),VLOOKUP(A162,BaseDados,19,FALSE),VLOOKUP(A162,BaseDados,21,FALSE),VLOOKUP(A162,BaseDados,23,FALSE),VLOOKUP(A162,BaseDados,11,FALSE),VLOOKUP(A162,BaseDados,20,FALSE))</f>
        <v>0</v>
      </c>
      <c r="M162" s="17">
        <f>SUM(VLOOKUP(A162,BaseDados,22,FALSE))</f>
        <v>0</v>
      </c>
      <c r="N162" s="17">
        <f>VLOOKUP(A162,BaseDados,18,FALSE)</f>
        <v>0</v>
      </c>
      <c r="O162" s="19">
        <v>0</v>
      </c>
      <c r="P162" s="18">
        <f>SUM(J162:O162)</f>
        <v>0</v>
      </c>
      <c r="Q162" s="18">
        <f>I162-P162</f>
        <v>1067.3699999999999</v>
      </c>
      <c r="R162" s="32"/>
      <c r="S162" s="15"/>
    </row>
    <row r="163" spans="1:21" s="21" customFormat="1" ht="15" customHeight="1" x14ac:dyDescent="0.2">
      <c r="A163" s="31" t="s">
        <v>184</v>
      </c>
      <c r="B163" s="17">
        <f>VLOOKUP(A163,BaseDados,2,FALSE)</f>
        <v>3271.11</v>
      </c>
      <c r="C163" s="17">
        <f>VLOOKUP(A163,BaseDados,3,FALSE)</f>
        <v>0</v>
      </c>
      <c r="D163" s="17">
        <v>0</v>
      </c>
      <c r="E163" s="17">
        <f>VLOOKUP(A163,BaseDados,4,FALSE)</f>
        <v>0</v>
      </c>
      <c r="F163" s="17">
        <f>VLOOKUP(A163,BaseDados,7,FALSE)</f>
        <v>0</v>
      </c>
      <c r="G163" s="17">
        <f>VLOOKUP(A163,BaseDados,5,FALSE)</f>
        <v>10.14</v>
      </c>
      <c r="H163" s="17">
        <f>VLOOKUP(A163,BaseDados,6,FALSE)</f>
        <v>0</v>
      </c>
      <c r="I163" s="18">
        <f>SUM(B163:H163)</f>
        <v>3281.25</v>
      </c>
      <c r="J163" s="17">
        <f>VLOOKUP(A163,BaseDados,8,FALSE)</f>
        <v>302.74</v>
      </c>
      <c r="K163" s="17">
        <f>VLOOKUP(A163,BaseDados,9,FALSE)</f>
        <v>66.37</v>
      </c>
      <c r="L163" s="17">
        <f>SUM(VLOOKUP(A163,BaseDados,10,FALSE),VLOOKUP(A163,BaseDados,12,FALSE),VLOOKUP(A163,BaseDados,13,FALSE),VLOOKUP(A163,BaseDados,14,FALSE),VLOOKUP(A163,BaseDados,15,FALSE),VLOOKUP(A163,BaseDados,16,FALSE),VLOOKUP(A163,BaseDados,17,FALSE),VLOOKUP(A163,BaseDados,19,FALSE),VLOOKUP(A163,BaseDados,21,FALSE),VLOOKUP(A163,BaseDados,23,FALSE),VLOOKUP(A163,BaseDados,11,FALSE),VLOOKUP(A163,BaseDados,20,FALSE))</f>
        <v>12.399999999999999</v>
      </c>
      <c r="M163" s="17">
        <f>SUM(VLOOKUP(A163,BaseDados,22,FALSE))</f>
        <v>32.71</v>
      </c>
      <c r="N163" s="17">
        <f>VLOOKUP(A163,BaseDados,18,FALSE)</f>
        <v>0</v>
      </c>
      <c r="O163" s="19">
        <v>0</v>
      </c>
      <c r="P163" s="18">
        <f>SUM(J163:O163)</f>
        <v>414.21999999999997</v>
      </c>
      <c r="Q163" s="18">
        <f>I163-P163</f>
        <v>2867.03</v>
      </c>
      <c r="R163" s="32"/>
      <c r="S163" s="15"/>
    </row>
    <row r="164" spans="1:21" s="21" customFormat="1" ht="15" customHeight="1" x14ac:dyDescent="0.2">
      <c r="A164" s="31" t="s">
        <v>185</v>
      </c>
      <c r="B164" s="17">
        <f>VLOOKUP(A164,BaseDados,2,FALSE)</f>
        <v>206.59</v>
      </c>
      <c r="C164" s="17">
        <f>VLOOKUP(A164,BaseDados,3,FALSE)</f>
        <v>0</v>
      </c>
      <c r="D164" s="17">
        <v>0</v>
      </c>
      <c r="E164" s="17">
        <f>VLOOKUP(A164,BaseDados,4,FALSE)</f>
        <v>0</v>
      </c>
      <c r="F164" s="17">
        <f>VLOOKUP(A164,BaseDados,7,FALSE)</f>
        <v>0</v>
      </c>
      <c r="G164" s="17">
        <f>VLOOKUP(A164,BaseDados,5,FALSE)</f>
        <v>0</v>
      </c>
      <c r="H164" s="17">
        <f>VLOOKUP(A164,BaseDados,6,FALSE)</f>
        <v>0</v>
      </c>
      <c r="I164" s="18">
        <f>SUM(B164:H164)</f>
        <v>206.59</v>
      </c>
      <c r="J164" s="17">
        <f>VLOOKUP(A164,BaseDados,8,FALSE)</f>
        <v>0</v>
      </c>
      <c r="K164" s="17">
        <f>VLOOKUP(A164,BaseDados,9,FALSE)</f>
        <v>0</v>
      </c>
      <c r="L164" s="17">
        <f>SUM(VLOOKUP(A164,BaseDados,10,FALSE),VLOOKUP(A164,BaseDados,12,FALSE),VLOOKUP(A164,BaseDados,13,FALSE),VLOOKUP(A164,BaseDados,14,FALSE),VLOOKUP(A164,BaseDados,15,FALSE),VLOOKUP(A164,BaseDados,16,FALSE),VLOOKUP(A164,BaseDados,17,FALSE),VLOOKUP(A164,BaseDados,19,FALSE),VLOOKUP(A164,BaseDados,21,FALSE),VLOOKUP(A164,BaseDados,23,FALSE),VLOOKUP(A164,BaseDados,11,FALSE),VLOOKUP(A164,BaseDados,20,FALSE))</f>
        <v>32.04</v>
      </c>
      <c r="M164" s="17">
        <f>SUM(VLOOKUP(A164,BaseDados,22,FALSE))</f>
        <v>0</v>
      </c>
      <c r="N164" s="17">
        <f>VLOOKUP(A164,BaseDados,18,FALSE)</f>
        <v>0</v>
      </c>
      <c r="O164" s="19">
        <v>0</v>
      </c>
      <c r="P164" s="18">
        <f>SUM(J164:O164)</f>
        <v>32.04</v>
      </c>
      <c r="Q164" s="18">
        <f>I164-P164</f>
        <v>174.55</v>
      </c>
      <c r="R164" s="32"/>
      <c r="S164" s="15"/>
    </row>
    <row r="165" spans="1:21" s="21" customFormat="1" ht="15" customHeight="1" x14ac:dyDescent="0.2">
      <c r="A165" s="31" t="s">
        <v>186</v>
      </c>
      <c r="B165" s="17">
        <f>VLOOKUP(A165,BaseDados,2,FALSE)</f>
        <v>1329.98</v>
      </c>
      <c r="C165" s="17">
        <f>VLOOKUP(A165,BaseDados,3,FALSE)</f>
        <v>1692.8</v>
      </c>
      <c r="D165" s="17">
        <v>0</v>
      </c>
      <c r="E165" s="17">
        <f>VLOOKUP(A165,BaseDados,4,FALSE)</f>
        <v>0</v>
      </c>
      <c r="F165" s="17">
        <f>VLOOKUP(A165,BaseDados,7,FALSE)</f>
        <v>0</v>
      </c>
      <c r="G165" s="17">
        <f>VLOOKUP(A165,BaseDados,5,FALSE)</f>
        <v>0</v>
      </c>
      <c r="H165" s="17">
        <f>VLOOKUP(A165,BaseDados,6,FALSE)</f>
        <v>300</v>
      </c>
      <c r="I165" s="18">
        <f>SUM(B165:H165)</f>
        <v>3322.7799999999997</v>
      </c>
      <c r="J165" s="17">
        <f>VLOOKUP(A165,BaseDados,8,FALSE)</f>
        <v>297.75</v>
      </c>
      <c r="K165" s="17">
        <f>VLOOKUP(A165,BaseDados,9,FALSE)</f>
        <v>0</v>
      </c>
      <c r="L165" s="17">
        <f>SUM(VLOOKUP(A165,BaseDados,10,FALSE),VLOOKUP(A165,BaseDados,12,FALSE),VLOOKUP(A165,BaseDados,13,FALSE),VLOOKUP(A165,BaseDados,14,FALSE),VLOOKUP(A165,BaseDados,15,FALSE),VLOOKUP(A165,BaseDados,16,FALSE),VLOOKUP(A165,BaseDados,17,FALSE),VLOOKUP(A165,BaseDados,19,FALSE),VLOOKUP(A165,BaseDados,21,FALSE),VLOOKUP(A165,BaseDados,23,FALSE),VLOOKUP(A165,BaseDados,11,FALSE),VLOOKUP(A165,BaseDados,20,FALSE))</f>
        <v>92.21</v>
      </c>
      <c r="M165" s="17">
        <f>SUM(VLOOKUP(A165,BaseDados,22,FALSE))</f>
        <v>0</v>
      </c>
      <c r="N165" s="17">
        <f>VLOOKUP(A165,BaseDados,18,FALSE)</f>
        <v>1556.95</v>
      </c>
      <c r="O165" s="19">
        <v>0</v>
      </c>
      <c r="P165" s="18">
        <f>SUM(J165:O165)</f>
        <v>1946.91</v>
      </c>
      <c r="Q165" s="18">
        <f>I165-P165</f>
        <v>1375.8699999999997</v>
      </c>
      <c r="R165" s="33"/>
      <c r="S165" s="15"/>
    </row>
    <row r="166" spans="1:21" s="21" customFormat="1" ht="15" customHeight="1" x14ac:dyDescent="0.2">
      <c r="A166" s="31" t="s">
        <v>187</v>
      </c>
      <c r="B166" s="17">
        <f>VLOOKUP(A166,BaseDados,2,FALSE)</f>
        <v>1229.3900000000001</v>
      </c>
      <c r="C166" s="17">
        <f>VLOOKUP(A166,BaseDados,3,FALSE)</f>
        <v>3036.93</v>
      </c>
      <c r="D166" s="17">
        <v>0</v>
      </c>
      <c r="E166" s="17">
        <f>VLOOKUP(A166,BaseDados,4,FALSE)</f>
        <v>0</v>
      </c>
      <c r="F166" s="17">
        <f>VLOOKUP(A166,BaseDados,7,FALSE)</f>
        <v>0</v>
      </c>
      <c r="G166" s="17">
        <f>VLOOKUP(A166,BaseDados,5,FALSE)</f>
        <v>0</v>
      </c>
      <c r="H166" s="17">
        <f>VLOOKUP(A166,BaseDados,6,FALSE)</f>
        <v>300</v>
      </c>
      <c r="I166" s="18">
        <f>SUM(B166:H166)</f>
        <v>4566.32</v>
      </c>
      <c r="J166" s="17">
        <f>VLOOKUP(A166,BaseDados,8,FALSE)</f>
        <v>475.46</v>
      </c>
      <c r="K166" s="17">
        <f>VLOOKUP(A166,BaseDados,9,FALSE)</f>
        <v>63.83</v>
      </c>
      <c r="L166" s="17">
        <f>SUM(VLOOKUP(A166,BaseDados,10,FALSE),VLOOKUP(A166,BaseDados,12,FALSE),VLOOKUP(A166,BaseDados,13,FALSE),VLOOKUP(A166,BaseDados,14,FALSE),VLOOKUP(A166,BaseDados,15,FALSE),VLOOKUP(A166,BaseDados,16,FALSE),VLOOKUP(A166,BaseDados,17,FALSE),VLOOKUP(A166,BaseDados,19,FALSE),VLOOKUP(A166,BaseDados,21,FALSE),VLOOKUP(A166,BaseDados,23,FALSE),VLOOKUP(A166,BaseDados,11,FALSE),VLOOKUP(A166,BaseDados,20,FALSE))</f>
        <v>1047.77</v>
      </c>
      <c r="M166" s="17">
        <f>SUM(VLOOKUP(A166,BaseDados,22,FALSE))</f>
        <v>0</v>
      </c>
      <c r="N166" s="17">
        <f>VLOOKUP(A166,BaseDados,18,FALSE)</f>
        <v>2691.28</v>
      </c>
      <c r="O166" s="19">
        <v>0</v>
      </c>
      <c r="P166" s="18">
        <f>SUM(J166:O166)</f>
        <v>4278.34</v>
      </c>
      <c r="Q166" s="18">
        <f>I166-P166</f>
        <v>287.97999999999956</v>
      </c>
      <c r="R166" s="33"/>
      <c r="S166" s="15"/>
    </row>
    <row r="167" spans="1:21" s="21" customFormat="1" ht="15" customHeight="1" x14ac:dyDescent="0.2">
      <c r="A167" s="31" t="s">
        <v>188</v>
      </c>
      <c r="B167" s="17">
        <f>VLOOKUP(A167,BaseDados,2,FALSE)</f>
        <v>6941.93</v>
      </c>
      <c r="C167" s="17">
        <f>VLOOKUP(A167,BaseDados,3,FALSE)</f>
        <v>468.49</v>
      </c>
      <c r="D167" s="17">
        <v>0</v>
      </c>
      <c r="E167" s="17">
        <f>VLOOKUP(A167,BaseDados,4,FALSE)</f>
        <v>0</v>
      </c>
      <c r="F167" s="17">
        <f>VLOOKUP(A167,BaseDados,7,FALSE)</f>
        <v>474.71</v>
      </c>
      <c r="G167" s="17">
        <f>VLOOKUP(A167,BaseDados,5,FALSE)</f>
        <v>0</v>
      </c>
      <c r="H167" s="17">
        <f>VLOOKUP(A167,BaseDados,6,FALSE)</f>
        <v>10524.64</v>
      </c>
      <c r="I167" s="18">
        <f>SUM(B167:H167)</f>
        <v>18409.77</v>
      </c>
      <c r="J167" s="17">
        <f>VLOOKUP(A167,BaseDados,8,FALSE)</f>
        <v>828.38</v>
      </c>
      <c r="K167" s="17">
        <f>VLOOKUP(A167,BaseDados,9,FALSE)</f>
        <v>4922.8599999999997</v>
      </c>
      <c r="L167" s="17">
        <f>SUM(VLOOKUP(A167,BaseDados,10,FALSE),VLOOKUP(A167,BaseDados,12,FALSE),VLOOKUP(A167,BaseDados,13,FALSE),VLOOKUP(A167,BaseDados,14,FALSE),VLOOKUP(A167,BaseDados,15,FALSE),VLOOKUP(A167,BaseDados,16,FALSE),VLOOKUP(A167,BaseDados,17,FALSE),VLOOKUP(A167,BaseDados,19,FALSE),VLOOKUP(A167,BaseDados,21,FALSE),VLOOKUP(A167,BaseDados,23,FALSE),VLOOKUP(A167,BaseDados,11,FALSE),VLOOKUP(A167,BaseDados,20,FALSE))</f>
        <v>243.03</v>
      </c>
      <c r="M167" s="17">
        <f>SUM(VLOOKUP(A167,BaseDados,22,FALSE))</f>
        <v>0</v>
      </c>
      <c r="N167" s="17">
        <f>VLOOKUP(A167,BaseDados,18,FALSE)</f>
        <v>0</v>
      </c>
      <c r="O167" s="19">
        <v>0</v>
      </c>
      <c r="P167" s="18">
        <f>SUM(J167:O167)</f>
        <v>5994.2699999999995</v>
      </c>
      <c r="Q167" s="18">
        <f>I167-P167</f>
        <v>12415.5</v>
      </c>
      <c r="R167" s="33"/>
      <c r="S167" s="15"/>
    </row>
    <row r="168" spans="1:21" s="21" customFormat="1" ht="15" customHeight="1" x14ac:dyDescent="0.2">
      <c r="A168" s="31" t="s">
        <v>189</v>
      </c>
      <c r="B168" s="17">
        <f>VLOOKUP(A168,BaseDados,2,FALSE)</f>
        <v>3113.49</v>
      </c>
      <c r="C168" s="17">
        <f>VLOOKUP(A168,BaseDados,3,FALSE)</f>
        <v>0</v>
      </c>
      <c r="D168" s="17">
        <v>0</v>
      </c>
      <c r="E168" s="17">
        <f>VLOOKUP(A168,BaseDados,4,FALSE)</f>
        <v>0</v>
      </c>
      <c r="F168" s="17">
        <f>VLOOKUP(A168,BaseDados,7,FALSE)</f>
        <v>0</v>
      </c>
      <c r="G168" s="17">
        <f>VLOOKUP(A168,BaseDados,5,FALSE)</f>
        <v>0</v>
      </c>
      <c r="H168" s="17">
        <f>VLOOKUP(A168,BaseDados,6,FALSE)</f>
        <v>10</v>
      </c>
      <c r="I168" s="18">
        <f>SUM(B168:H168)</f>
        <v>3123.49</v>
      </c>
      <c r="J168" s="17">
        <f>VLOOKUP(A168,BaseDados,8,FALSE)</f>
        <v>283.81</v>
      </c>
      <c r="K168" s="17">
        <f>VLOOKUP(A168,BaseDados,9,FALSE)</f>
        <v>71.150000000000006</v>
      </c>
      <c r="L168" s="17">
        <f>SUM(VLOOKUP(A168,BaseDados,10,FALSE),VLOOKUP(A168,BaseDados,12,FALSE),VLOOKUP(A168,BaseDados,13,FALSE),VLOOKUP(A168,BaseDados,14,FALSE),VLOOKUP(A168,BaseDados,15,FALSE),VLOOKUP(A168,BaseDados,16,FALSE),VLOOKUP(A168,BaseDados,17,FALSE),VLOOKUP(A168,BaseDados,19,FALSE),VLOOKUP(A168,BaseDados,21,FALSE),VLOOKUP(A168,BaseDados,23,FALSE),VLOOKUP(A168,BaseDados,11,FALSE),VLOOKUP(A168,BaseDados,20,FALSE))</f>
        <v>31.03</v>
      </c>
      <c r="M168" s="17">
        <f>SUM(VLOOKUP(A168,BaseDados,22,FALSE))</f>
        <v>31.13</v>
      </c>
      <c r="N168" s="17">
        <f>VLOOKUP(A168,BaseDados,18,FALSE)</f>
        <v>0</v>
      </c>
      <c r="O168" s="19">
        <v>0</v>
      </c>
      <c r="P168" s="18">
        <f>SUM(J168:O168)</f>
        <v>417.12</v>
      </c>
      <c r="Q168" s="18">
        <f>I168-P168</f>
        <v>2706.37</v>
      </c>
      <c r="R168" s="32"/>
      <c r="S168" s="15"/>
    </row>
    <row r="169" spans="1:21" s="21" customFormat="1" ht="15" customHeight="1" x14ac:dyDescent="0.2">
      <c r="A169" s="31" t="s">
        <v>190</v>
      </c>
      <c r="B169" s="17">
        <f>VLOOKUP(A169,BaseDados,2,FALSE)</f>
        <v>2725.93</v>
      </c>
      <c r="C169" s="17">
        <f>VLOOKUP(A169,BaseDados,3,FALSE)</f>
        <v>2564.66</v>
      </c>
      <c r="D169" s="17">
        <v>0</v>
      </c>
      <c r="E169" s="17">
        <f>VLOOKUP(A169,BaseDados,4,FALSE)</f>
        <v>0</v>
      </c>
      <c r="F169" s="17">
        <f>VLOOKUP(A169,BaseDados,7,FALSE)</f>
        <v>0</v>
      </c>
      <c r="G169" s="17">
        <f>VLOOKUP(A169,BaseDados,5,FALSE)</f>
        <v>0</v>
      </c>
      <c r="H169" s="17">
        <f>VLOOKUP(A169,BaseDados,6,FALSE)</f>
        <v>6234.61</v>
      </c>
      <c r="I169" s="18">
        <f>SUM(B169:H169)</f>
        <v>11525.2</v>
      </c>
      <c r="J169" s="17">
        <f>VLOOKUP(A169,BaseDados,8,FALSE)</f>
        <v>828.38</v>
      </c>
      <c r="K169" s="17">
        <f>VLOOKUP(A169,BaseDados,9,FALSE)</f>
        <v>1384.61</v>
      </c>
      <c r="L169" s="17">
        <f>SUM(VLOOKUP(A169,BaseDados,10,FALSE),VLOOKUP(A169,BaseDados,12,FALSE),VLOOKUP(A169,BaseDados,13,FALSE),VLOOKUP(A169,BaseDados,14,FALSE),VLOOKUP(A169,BaseDados,15,FALSE),VLOOKUP(A169,BaseDados,16,FALSE),VLOOKUP(A169,BaseDados,17,FALSE),VLOOKUP(A169,BaseDados,19,FALSE),VLOOKUP(A169,BaseDados,21,FALSE),VLOOKUP(A169,BaseDados,23,FALSE),VLOOKUP(A169,BaseDados,11,FALSE),VLOOKUP(A169,BaseDados,20,FALSE))</f>
        <v>1086.33</v>
      </c>
      <c r="M169" s="17">
        <f>SUM(VLOOKUP(A169,BaseDados,22,FALSE))</f>
        <v>0</v>
      </c>
      <c r="N169" s="17">
        <f>VLOOKUP(A169,BaseDados,18,FALSE)</f>
        <v>2500.5500000000002</v>
      </c>
      <c r="O169" s="19">
        <v>0</v>
      </c>
      <c r="P169" s="18">
        <f>SUM(J169:O169)</f>
        <v>5799.87</v>
      </c>
      <c r="Q169" s="18">
        <f>I169-P169</f>
        <v>5725.3300000000008</v>
      </c>
      <c r="R169" s="32"/>
      <c r="S169" s="15"/>
    </row>
    <row r="170" spans="1:21" s="21" customFormat="1" ht="15" customHeight="1" x14ac:dyDescent="0.2">
      <c r="A170" s="31" t="s">
        <v>191</v>
      </c>
      <c r="B170" s="17">
        <f>VLOOKUP(A170,BaseDados,2,FALSE)</f>
        <v>3113.48</v>
      </c>
      <c r="C170" s="17">
        <f>VLOOKUP(A170,BaseDados,3,FALSE)</f>
        <v>0</v>
      </c>
      <c r="D170" s="17">
        <v>0</v>
      </c>
      <c r="E170" s="17">
        <f>VLOOKUP(A170,BaseDados,4,FALSE)</f>
        <v>0</v>
      </c>
      <c r="F170" s="17">
        <f>VLOOKUP(A170,BaseDados,7,FALSE)</f>
        <v>0</v>
      </c>
      <c r="G170" s="17">
        <f>VLOOKUP(A170,BaseDados,5,FALSE)</f>
        <v>0</v>
      </c>
      <c r="H170" s="17">
        <f>VLOOKUP(A170,BaseDados,6,FALSE)</f>
        <v>0</v>
      </c>
      <c r="I170" s="18">
        <f>SUM(B170:H170)</f>
        <v>3113.48</v>
      </c>
      <c r="J170" s="17">
        <f>VLOOKUP(A170,BaseDados,8,FALSE)</f>
        <v>282.61</v>
      </c>
      <c r="K170" s="17">
        <f>VLOOKUP(A170,BaseDados,9,FALSE)</f>
        <v>69.83</v>
      </c>
      <c r="L170" s="17">
        <f>SUM(VLOOKUP(A170,BaseDados,10,FALSE),VLOOKUP(A170,BaseDados,12,FALSE),VLOOKUP(A170,BaseDados,13,FALSE),VLOOKUP(A170,BaseDados,14,FALSE),VLOOKUP(A170,BaseDados,15,FALSE),VLOOKUP(A170,BaseDados,16,FALSE),VLOOKUP(A170,BaseDados,17,FALSE),VLOOKUP(A170,BaseDados,19,FALSE),VLOOKUP(A170,BaseDados,21,FALSE),VLOOKUP(A170,BaseDados,23,FALSE),VLOOKUP(A170,BaseDados,11,FALSE),VLOOKUP(A170,BaseDados,20,FALSE))</f>
        <v>316.41999999999996</v>
      </c>
      <c r="M170" s="17">
        <f>SUM(VLOOKUP(A170,BaseDados,22,FALSE))</f>
        <v>0</v>
      </c>
      <c r="N170" s="17">
        <f>VLOOKUP(A170,BaseDados,18,FALSE)</f>
        <v>0</v>
      </c>
      <c r="O170" s="19">
        <v>0</v>
      </c>
      <c r="P170" s="18">
        <f>SUM(J170:O170)</f>
        <v>668.8599999999999</v>
      </c>
      <c r="Q170" s="18">
        <f>I170-P170</f>
        <v>2444.62</v>
      </c>
      <c r="R170" s="32"/>
      <c r="S170" s="15"/>
    </row>
    <row r="171" spans="1:21" s="21" customFormat="1" ht="15" customHeight="1" x14ac:dyDescent="0.2">
      <c r="A171" s="35" t="s">
        <v>192</v>
      </c>
      <c r="B171" s="17">
        <f>VLOOKUP(A171,BaseDados,2,FALSE)</f>
        <v>3113.48</v>
      </c>
      <c r="C171" s="17">
        <f>VLOOKUP(A171,BaseDados,3,FALSE)</f>
        <v>0</v>
      </c>
      <c r="D171" s="17">
        <v>0</v>
      </c>
      <c r="E171" s="17">
        <f>VLOOKUP(A171,BaseDados,4,FALSE)</f>
        <v>0</v>
      </c>
      <c r="F171" s="17">
        <f>VLOOKUP(A171,BaseDados,7,FALSE)</f>
        <v>0</v>
      </c>
      <c r="G171" s="17">
        <f>VLOOKUP(A171,BaseDados,5,FALSE)</f>
        <v>0</v>
      </c>
      <c r="H171" s="17">
        <f>VLOOKUP(A171,BaseDados,6,FALSE)</f>
        <v>0</v>
      </c>
      <c r="I171" s="18">
        <f>SUM(B171:H171)</f>
        <v>3113.48</v>
      </c>
      <c r="J171" s="17">
        <f>VLOOKUP(A171,BaseDados,8,FALSE)</f>
        <v>282.61</v>
      </c>
      <c r="K171" s="17">
        <f>VLOOKUP(A171,BaseDados,9,FALSE)</f>
        <v>69.83</v>
      </c>
      <c r="L171" s="17">
        <f>SUM(VLOOKUP(A171,BaseDados,10,FALSE),VLOOKUP(A171,BaseDados,12,FALSE),VLOOKUP(A171,BaseDados,13,FALSE),VLOOKUP(A171,BaseDados,14,FALSE),VLOOKUP(A171,BaseDados,15,FALSE),VLOOKUP(A171,BaseDados,16,FALSE),VLOOKUP(A171,BaseDados,17,FALSE),VLOOKUP(A171,BaseDados,19,FALSE),VLOOKUP(A171,BaseDados,21,FALSE),VLOOKUP(A171,BaseDados,23,FALSE),VLOOKUP(A171,BaseDados,11,FALSE),VLOOKUP(A171,BaseDados,20,FALSE))</f>
        <v>13.23</v>
      </c>
      <c r="M171" s="17">
        <f>SUM(VLOOKUP(A171,BaseDados,22,FALSE))</f>
        <v>0</v>
      </c>
      <c r="N171" s="17">
        <f>VLOOKUP(A171,BaseDados,18,FALSE)</f>
        <v>0</v>
      </c>
      <c r="O171" s="19">
        <v>0</v>
      </c>
      <c r="P171" s="18">
        <f>SUM(J171:O171)</f>
        <v>365.67</v>
      </c>
      <c r="Q171" s="18">
        <f>I171-P171</f>
        <v>2747.81</v>
      </c>
      <c r="R171" s="32"/>
      <c r="S171" s="15"/>
    </row>
    <row r="172" spans="1:21" s="21" customFormat="1" ht="15" customHeight="1" x14ac:dyDescent="0.2">
      <c r="A172" s="31" t="s">
        <v>193</v>
      </c>
      <c r="B172" s="17">
        <f>VLOOKUP(A172,BaseDados,2,FALSE)</f>
        <v>3113.49</v>
      </c>
      <c r="C172" s="17">
        <f>VLOOKUP(A172,BaseDados,3,FALSE)</f>
        <v>0</v>
      </c>
      <c r="D172" s="17">
        <v>0</v>
      </c>
      <c r="E172" s="17">
        <f>VLOOKUP(A172,BaseDados,4,FALSE)</f>
        <v>0</v>
      </c>
      <c r="F172" s="17">
        <f>VLOOKUP(A172,BaseDados,7,FALSE)</f>
        <v>0</v>
      </c>
      <c r="G172" s="17">
        <f>VLOOKUP(A172,BaseDados,5,FALSE)</f>
        <v>0</v>
      </c>
      <c r="H172" s="17">
        <f>VLOOKUP(A172,BaseDados,6,FALSE)</f>
        <v>0</v>
      </c>
      <c r="I172" s="18">
        <f>SUM(B172:H172)</f>
        <v>3113.49</v>
      </c>
      <c r="J172" s="17">
        <f>VLOOKUP(A172,BaseDados,8,FALSE)</f>
        <v>282.61</v>
      </c>
      <c r="K172" s="17">
        <f>VLOOKUP(A172,BaseDados,9,FALSE)</f>
        <v>69.83</v>
      </c>
      <c r="L172" s="17">
        <f>SUM(VLOOKUP(A172,BaseDados,10,FALSE),VLOOKUP(A172,BaseDados,12,FALSE),VLOOKUP(A172,BaseDados,13,FALSE),VLOOKUP(A172,BaseDados,14,FALSE),VLOOKUP(A172,BaseDados,15,FALSE),VLOOKUP(A172,BaseDados,16,FALSE),VLOOKUP(A172,BaseDados,17,FALSE),VLOOKUP(A172,BaseDados,19,FALSE),VLOOKUP(A172,BaseDados,21,FALSE),VLOOKUP(A172,BaseDados,23,FALSE),VLOOKUP(A172,BaseDados,11,FALSE),VLOOKUP(A172,BaseDados,20,FALSE))</f>
        <v>13.219999999999999</v>
      </c>
      <c r="M172" s="17">
        <f>SUM(VLOOKUP(A172,BaseDados,22,FALSE))</f>
        <v>0</v>
      </c>
      <c r="N172" s="17">
        <f>VLOOKUP(A172,BaseDados,18,FALSE)</f>
        <v>0</v>
      </c>
      <c r="O172" s="19">
        <v>0</v>
      </c>
      <c r="P172" s="18">
        <f>SUM(J172:O172)</f>
        <v>365.65999999999997</v>
      </c>
      <c r="Q172" s="18">
        <f>I172-P172</f>
        <v>2747.83</v>
      </c>
      <c r="R172" s="32"/>
      <c r="S172" s="15"/>
    </row>
    <row r="173" spans="1:21" s="21" customFormat="1" ht="15" customHeight="1" x14ac:dyDescent="0.2">
      <c r="A173" s="31" t="s">
        <v>194</v>
      </c>
      <c r="B173" s="17">
        <f>VLOOKUP(A173,BaseDados,2,FALSE)</f>
        <v>1067.3699999999999</v>
      </c>
      <c r="C173" s="17">
        <f>VLOOKUP(A173,BaseDados,3,FALSE)</f>
        <v>0</v>
      </c>
      <c r="D173" s="17">
        <v>0</v>
      </c>
      <c r="E173" s="17">
        <f>VLOOKUP(A173,BaseDados,4,FALSE)</f>
        <v>0</v>
      </c>
      <c r="F173" s="17">
        <f>VLOOKUP(A173,BaseDados,7,FALSE)</f>
        <v>0</v>
      </c>
      <c r="G173" s="17">
        <f>VLOOKUP(A173,BaseDados,5,FALSE)</f>
        <v>0</v>
      </c>
      <c r="H173" s="17">
        <f>VLOOKUP(A173,BaseDados,6,FALSE)</f>
        <v>0</v>
      </c>
      <c r="I173" s="18">
        <f>SUM(B173:H173)</f>
        <v>1067.3699999999999</v>
      </c>
      <c r="J173" s="17">
        <f>VLOOKUP(A173,BaseDados,8,FALSE)</f>
        <v>0</v>
      </c>
      <c r="K173" s="17">
        <f>VLOOKUP(A173,BaseDados,9,FALSE)</f>
        <v>0</v>
      </c>
      <c r="L173" s="17">
        <f>SUM(VLOOKUP(A173,BaseDados,10,FALSE),VLOOKUP(A173,BaseDados,12,FALSE),VLOOKUP(A173,BaseDados,13,FALSE),VLOOKUP(A173,BaseDados,14,FALSE),VLOOKUP(A173,BaseDados,15,FALSE),VLOOKUP(A173,BaseDados,16,FALSE),VLOOKUP(A173,BaseDados,17,FALSE),VLOOKUP(A173,BaseDados,19,FALSE),VLOOKUP(A173,BaseDados,21,FALSE),VLOOKUP(A173,BaseDados,23,FALSE),VLOOKUP(A173,BaseDados,11,FALSE),VLOOKUP(A173,BaseDados,20,FALSE))</f>
        <v>0</v>
      </c>
      <c r="M173" s="17">
        <f>SUM(VLOOKUP(A173,BaseDados,22,FALSE))</f>
        <v>0</v>
      </c>
      <c r="N173" s="17">
        <f>VLOOKUP(A173,BaseDados,18,FALSE)</f>
        <v>0</v>
      </c>
      <c r="O173" s="19">
        <v>0</v>
      </c>
      <c r="P173" s="18">
        <f>SUM(J173:O173)</f>
        <v>0</v>
      </c>
      <c r="Q173" s="18">
        <f>I173-P173</f>
        <v>1067.3699999999999</v>
      </c>
      <c r="R173" s="32"/>
      <c r="S173" s="15"/>
    </row>
    <row r="174" spans="1:21" s="21" customFormat="1" ht="15" customHeight="1" thickBot="1" x14ac:dyDescent="0.25">
      <c r="A174" s="36" t="s">
        <v>195</v>
      </c>
      <c r="B174" s="37">
        <f>SUM(B5:B173)</f>
        <v>865321.25</v>
      </c>
      <c r="C174" s="37">
        <f>SUM(C5:C173)</f>
        <v>137889.36000000002</v>
      </c>
      <c r="D174" s="37">
        <f>SUM(D5:D173)</f>
        <v>0</v>
      </c>
      <c r="E174" s="37">
        <f>SUM(E5:E173)</f>
        <v>18003.93</v>
      </c>
      <c r="F174" s="37">
        <f>SUM(F5:F173)</f>
        <v>11867.749999999995</v>
      </c>
      <c r="G174" s="37">
        <f>SUM(G5:G173)</f>
        <v>14088.939999999999</v>
      </c>
      <c r="H174" s="37">
        <f>SUM(H5:H173)</f>
        <v>114554.61000000003</v>
      </c>
      <c r="I174" s="37">
        <f>SUM(I5:I173)</f>
        <v>1161725.8400000008</v>
      </c>
      <c r="J174" s="37">
        <f>SUM(J5:J173)</f>
        <v>86876.230000000025</v>
      </c>
      <c r="K174" s="37">
        <f>SUM(K5:K173)</f>
        <v>148576.6099999999</v>
      </c>
      <c r="L174" s="37">
        <f>SUM(L5:L173)</f>
        <v>54331.650000000016</v>
      </c>
      <c r="M174" s="37">
        <f>SUM(M5:M173)</f>
        <v>2565.8800000000019</v>
      </c>
      <c r="N174" s="37">
        <f>SUM(N5:N173)</f>
        <v>113376.43</v>
      </c>
      <c r="O174" s="38">
        <f>SUM(O5:O173)</f>
        <v>0</v>
      </c>
      <c r="P174" s="37">
        <f>SUM(P5:P173)</f>
        <v>405726.79999999987</v>
      </c>
      <c r="Q174" s="37">
        <f>SUM(Q5:Q173)</f>
        <v>755999.03999999969</v>
      </c>
      <c r="R174" s="39"/>
    </row>
    <row r="177" spans="1:20" ht="13.5" thickBot="1" x14ac:dyDescent="0.25"/>
    <row r="178" spans="1:20" s="1" customFormat="1" ht="29.25" thickBot="1" x14ac:dyDescent="0.5">
      <c r="A178" s="4" t="s">
        <v>196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6"/>
      <c r="P178" s="5"/>
      <c r="Q178" s="5"/>
      <c r="R178" s="40"/>
      <c r="S178" s="41"/>
    </row>
    <row r="179" spans="1:20" ht="13.5" thickBot="1" x14ac:dyDescent="0.25"/>
    <row r="180" spans="1:20" s="15" customFormat="1" ht="38.25" x14ac:dyDescent="0.2">
      <c r="A180" s="10" t="s">
        <v>1</v>
      </c>
      <c r="B180" s="11" t="s">
        <v>2</v>
      </c>
      <c r="C180" s="11" t="s">
        <v>3</v>
      </c>
      <c r="D180" s="13" t="s">
        <v>4</v>
      </c>
      <c r="E180" s="13" t="s">
        <v>5</v>
      </c>
      <c r="F180" s="13" t="s">
        <v>197</v>
      </c>
      <c r="G180" s="13" t="s">
        <v>7</v>
      </c>
      <c r="H180" s="11" t="s">
        <v>8</v>
      </c>
      <c r="I180" s="11" t="s">
        <v>198</v>
      </c>
      <c r="J180" s="11" t="s">
        <v>9</v>
      </c>
      <c r="K180" s="11" t="s">
        <v>10</v>
      </c>
      <c r="L180" s="11" t="s">
        <v>11</v>
      </c>
      <c r="M180" s="13" t="s">
        <v>12</v>
      </c>
      <c r="N180" s="13" t="s">
        <v>13</v>
      </c>
      <c r="O180" s="12" t="s">
        <v>14</v>
      </c>
      <c r="P180" s="13" t="s">
        <v>15</v>
      </c>
      <c r="Q180" s="13" t="s">
        <v>16</v>
      </c>
      <c r="R180" s="42" t="s">
        <v>17</v>
      </c>
      <c r="S180" s="14" t="s">
        <v>18</v>
      </c>
    </row>
    <row r="181" spans="1:20" s="21" customFormat="1" ht="15" customHeight="1" x14ac:dyDescent="0.2">
      <c r="A181" s="16" t="s">
        <v>199</v>
      </c>
      <c r="B181" s="17">
        <f>VLOOKUP(A181,BaseDados,2,FALSE)</f>
        <v>309.88</v>
      </c>
      <c r="C181" s="17">
        <f>VLOOKUP(A181,BaseDados,3,FALSE)</f>
        <v>474.39</v>
      </c>
      <c r="D181" s="17">
        <v>0</v>
      </c>
      <c r="E181" s="17">
        <f>VLOOKUP(A181,BaseDados,4,FALSE)</f>
        <v>0</v>
      </c>
      <c r="F181" s="17">
        <f>VLOOKUP(A181,BaseDados,7,FALSE)</f>
        <v>0</v>
      </c>
      <c r="G181" s="17">
        <f>VLOOKUP(A181,BaseDados,5,FALSE)</f>
        <v>0</v>
      </c>
      <c r="H181" s="17">
        <f>VLOOKUP(A181,BaseDados,6,FALSE)</f>
        <v>0</v>
      </c>
      <c r="I181" s="17">
        <v>0</v>
      </c>
      <c r="J181" s="18">
        <f>SUM(B181:H181)</f>
        <v>784.27</v>
      </c>
      <c r="K181" s="17">
        <f>VLOOKUP(A181,BaseDados,8,FALSE)</f>
        <v>0</v>
      </c>
      <c r="L181" s="17">
        <f>VLOOKUP(A181,BaseDados,9,FALSE)</f>
        <v>0</v>
      </c>
      <c r="M181" s="17">
        <f>SUM(VLOOKUP(A181,BaseDados,10,FALSE),VLOOKUP(A181,BaseDados,12,FALSE),VLOOKUP(A181,BaseDados,13,FALSE),VLOOKUP(A181,BaseDados,14,FALSE),VLOOKUP(A181,BaseDados,15,FALSE),VLOOKUP(A181,BaseDados,16,FALSE),VLOOKUP(A181,BaseDados,17,FALSE),VLOOKUP(A181,BaseDados,19,FALSE),VLOOKUP(A181,BaseDados,21,FALSE),VLOOKUP(A181,BaseDados,23,FALSE),VLOOKUP(A181,BaseDados,11,FALSE),VLOOKUP(A181,BaseDados,20,FALSE))</f>
        <v>153</v>
      </c>
      <c r="N181" s="17">
        <f>SUM(VLOOKUP(A181,BaseDados,22,FALSE))</f>
        <v>0</v>
      </c>
      <c r="O181" s="17">
        <f>VLOOKUP(A181,BaseDados,18,FALSE)</f>
        <v>0</v>
      </c>
      <c r="P181" s="19">
        <v>0</v>
      </c>
      <c r="Q181" s="18">
        <f>SUM(K181:P181)</f>
        <v>153</v>
      </c>
      <c r="R181" s="18">
        <f>J181-Q181</f>
        <v>631.27</v>
      </c>
      <c r="S181" s="22" t="s">
        <v>200</v>
      </c>
      <c r="T181" s="15"/>
    </row>
    <row r="182" spans="1:20" s="21" customFormat="1" ht="15" customHeight="1" x14ac:dyDescent="0.2">
      <c r="A182" s="16" t="s">
        <v>201</v>
      </c>
      <c r="B182" s="17">
        <f>VLOOKUP(A182,BaseDados,2,FALSE)</f>
        <v>901.74</v>
      </c>
      <c r="C182" s="17">
        <f>VLOOKUP(A182,BaseDados,3,FALSE)</f>
        <v>237.2</v>
      </c>
      <c r="D182" s="17">
        <v>0</v>
      </c>
      <c r="E182" s="17">
        <f>VLOOKUP(A182,BaseDados,4,FALSE)</f>
        <v>0</v>
      </c>
      <c r="F182" s="17">
        <f>VLOOKUP(A182,BaseDados,7,FALSE)</f>
        <v>0</v>
      </c>
      <c r="G182" s="17">
        <f>VLOOKUP(A182,BaseDados,5,FALSE)</f>
        <v>0</v>
      </c>
      <c r="H182" s="17">
        <f>VLOOKUP(A182,BaseDados,6,FALSE)</f>
        <v>0</v>
      </c>
      <c r="I182" s="17">
        <v>0</v>
      </c>
      <c r="J182" s="18">
        <f>SUM(B182:H182)</f>
        <v>1138.94</v>
      </c>
      <c r="K182" s="17">
        <f>VLOOKUP(A182,BaseDados,8,FALSE)</f>
        <v>0</v>
      </c>
      <c r="L182" s="17">
        <f>VLOOKUP(A182,BaseDados,9,FALSE)</f>
        <v>0</v>
      </c>
      <c r="M182" s="17">
        <f>SUM(VLOOKUP(A182,BaseDados,10,FALSE),VLOOKUP(A182,BaseDados,12,FALSE),VLOOKUP(A182,BaseDados,13,FALSE),VLOOKUP(A182,BaseDados,14,FALSE),VLOOKUP(A182,BaseDados,15,FALSE),VLOOKUP(A182,BaseDados,16,FALSE),VLOOKUP(A182,BaseDados,17,FALSE),VLOOKUP(A182,BaseDados,19,FALSE),VLOOKUP(A182,BaseDados,21,FALSE),VLOOKUP(A182,BaseDados,23,FALSE),VLOOKUP(A182,BaseDados,11,FALSE),VLOOKUP(A182,BaseDados,20,FALSE))</f>
        <v>0</v>
      </c>
      <c r="N182" s="17">
        <f>SUM(VLOOKUP(A182,BaseDados,22,FALSE))</f>
        <v>0</v>
      </c>
      <c r="O182" s="17">
        <f>VLOOKUP(A182,BaseDados,18,FALSE)</f>
        <v>0</v>
      </c>
      <c r="P182" s="19">
        <v>0</v>
      </c>
      <c r="Q182" s="18">
        <f>SUM(K182:P182)</f>
        <v>0</v>
      </c>
      <c r="R182" s="18">
        <f>J182-Q182</f>
        <v>1138.94</v>
      </c>
      <c r="S182" s="22" t="s">
        <v>202</v>
      </c>
      <c r="T182" s="15"/>
    </row>
    <row r="183" spans="1:20" s="21" customFormat="1" ht="15" customHeight="1" thickBot="1" x14ac:dyDescent="0.25">
      <c r="A183" s="36" t="s">
        <v>195</v>
      </c>
      <c r="B183" s="37">
        <f>SUM(B181:B182)</f>
        <v>1211.6199999999999</v>
      </c>
      <c r="C183" s="37">
        <f t="shared" ref="C183:R183" si="0">SUM(C181:C182)</f>
        <v>711.58999999999992</v>
      </c>
      <c r="D183" s="37">
        <f t="shared" si="0"/>
        <v>0</v>
      </c>
      <c r="E183" s="37">
        <f t="shared" si="0"/>
        <v>0</v>
      </c>
      <c r="F183" s="37">
        <f t="shared" si="0"/>
        <v>0</v>
      </c>
      <c r="G183" s="37">
        <f t="shared" si="0"/>
        <v>0</v>
      </c>
      <c r="H183" s="37">
        <f t="shared" si="0"/>
        <v>0</v>
      </c>
      <c r="I183" s="37">
        <f t="shared" si="0"/>
        <v>0</v>
      </c>
      <c r="J183" s="37">
        <f t="shared" si="0"/>
        <v>1923.21</v>
      </c>
      <c r="K183" s="37">
        <f t="shared" si="0"/>
        <v>0</v>
      </c>
      <c r="L183" s="37">
        <f t="shared" si="0"/>
        <v>0</v>
      </c>
      <c r="M183" s="37">
        <f t="shared" si="0"/>
        <v>153</v>
      </c>
      <c r="N183" s="37">
        <f t="shared" si="0"/>
        <v>0</v>
      </c>
      <c r="O183" s="37">
        <f t="shared" si="0"/>
        <v>0</v>
      </c>
      <c r="P183" s="37">
        <f t="shared" si="0"/>
        <v>0</v>
      </c>
      <c r="Q183" s="37">
        <f t="shared" si="0"/>
        <v>153</v>
      </c>
      <c r="R183" s="37">
        <f t="shared" si="0"/>
        <v>1770.21</v>
      </c>
      <c r="S183" s="39"/>
    </row>
    <row r="184" spans="1:20" x14ac:dyDescent="0.2">
      <c r="S184" s="15"/>
    </row>
    <row r="185" spans="1:20" x14ac:dyDescent="0.2">
      <c r="S185" s="15"/>
    </row>
    <row r="186" spans="1:20" x14ac:dyDescent="0.2">
      <c r="S186" s="15"/>
    </row>
    <row r="187" spans="1:20" x14ac:dyDescent="0.2">
      <c r="S187" s="15"/>
    </row>
    <row r="188" spans="1:20" x14ac:dyDescent="0.2">
      <c r="S188" s="15"/>
    </row>
    <row r="189" spans="1:20" x14ac:dyDescent="0.2">
      <c r="S189" s="15"/>
    </row>
    <row r="190" spans="1:20" x14ac:dyDescent="0.2">
      <c r="S190" s="21"/>
    </row>
    <row r="191" spans="1:20" x14ac:dyDescent="0.2">
      <c r="S191" s="15"/>
    </row>
    <row r="192" spans="1:20" x14ac:dyDescent="0.2">
      <c r="S192" s="15"/>
    </row>
    <row r="193" spans="19:19" x14ac:dyDescent="0.2">
      <c r="S193" s="21"/>
    </row>
  </sheetData>
  <autoFilter ref="A4:T4">
    <sortState ref="A5:T175">
      <sortCondition ref="A4"/>
    </sortState>
  </autoFilter>
  <mergeCells count="1">
    <mergeCell ref="Q2:R2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01-2022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2022-02-25T23:37:47Z</cp:lastPrinted>
  <dcterms:created xsi:type="dcterms:W3CDTF">2022-02-25T23:37:18Z</dcterms:created>
  <dcterms:modified xsi:type="dcterms:W3CDTF">2022-02-25T23:38:04Z</dcterms:modified>
</cp:coreProperties>
</file>