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Alexandre\Downloads\Planos_de_Ação__Com._Ordinárias_2021_-_Limite_de_6_reuniões_extraordinárias_e_6_reuniões_técnicas\"/>
    </mc:Choice>
  </mc:AlternateContent>
  <xr:revisionPtr revIDLastSave="0" documentId="13_ncr:1_{F0F638A4-59F7-4642-9038-2005602F4EDC}" xr6:coauthVersionLast="45" xr6:coauthVersionMax="45" xr10:uidLastSave="{00000000-0000-0000-0000-000000000000}"/>
  <bookViews>
    <workbookView xWindow="-120" yWindow="-120" windowWidth="29040" windowHeight="15990" firstSheet="2" activeTab="2" xr2:uid="{00000000-000D-0000-FFFF-FFFF00000000}"/>
  </bookViews>
  <sheets>
    <sheet name="DADOS" sheetId="1" r:id="rId1"/>
    <sheet name="1. Formulário Identidade" sheetId="10" r:id="rId2"/>
    <sheet name="2. Formulário Ações" sheetId="3" r:id="rId3"/>
    <sheet name="3. Formulário Eventos" sheetId="9" r:id="rId4"/>
    <sheet name="Base de Cálculo Reunião" sheetId="11" r:id="rId5"/>
    <sheet name="RELATÓRIO EXCEL" sheetId="5" state="hidden" r:id="rId6"/>
    <sheet name="Anexo 1.4-Quadro Descritivo" sheetId="6" state="hidden" r:id="rId7"/>
    <sheet name="Notas desenvolvimento" sheetId="7" state="hidden" r:id="rId8"/>
  </sheets>
  <definedNames>
    <definedName name="_xlnm._FilterDatabase" localSheetId="0" hidden="1">DADOS!$B$2:$U$111</definedName>
    <definedName name="A" localSheetId="2">#REF!</definedName>
    <definedName name="A" localSheetId="3">#REF!</definedName>
    <definedName name="A" localSheetId="6">#REF!</definedName>
    <definedName name="A">#REF!</definedName>
    <definedName name="_xlnm.Database" localSheetId="2">#REF!</definedName>
    <definedName name="_xlnm.Database" localSheetId="3">#REF!</definedName>
    <definedName name="_xlnm.Database" localSheetId="6">#REF!</definedName>
    <definedName name="_xlnm.Database">#REF!</definedName>
    <definedName name="banco_de_dados_sym" localSheetId="2">#REF!</definedName>
    <definedName name="banco_de_dados_sym" localSheetId="3">#REF!</definedName>
    <definedName name="banco_de_dados_sym">#REF!</definedName>
    <definedName name="_xlnm.Criteria" localSheetId="2">#REF!</definedName>
    <definedName name="_xlnm.Criteria" localSheetId="3">#REF!</definedName>
    <definedName name="_xlnm.Criteria">#REF!</definedName>
    <definedName name="dados" localSheetId="2">#REF!</definedName>
    <definedName name="dados" localSheetId="3">#REF!</definedName>
    <definedName name="dados">#REF!</definedName>
    <definedName name="huala" localSheetId="2">#REF!</definedName>
    <definedName name="huala" localSheetId="3">#REF!</definedName>
    <definedName name="huala">#REF!</definedName>
    <definedName name="kk" localSheetId="2">#REF!</definedName>
    <definedName name="kk" localSheetId="3">#REF!</definedName>
    <definedName name="kk">#REF!</definedName>
    <definedName name="Z_1EB03EB8_EE69_412E_9CA0_8FD172FC916A_.wvu.Cols" localSheetId="6" hidden="1">'Anexo 1.4-Quadro Descritivo'!$W:$W</definedName>
    <definedName name="Z_1EB03EB8_EE69_412E_9CA0_8FD172FC916A_.wvu.Rows" localSheetId="6" hidden="1">'Anexo 1.4-Quadro Descritivo'!$35:$39,'Anexo 1.4-Quadro Descritivo'!$78:$89</definedName>
  </definedNames>
  <calcPr calcId="191029"/>
  <customWorkbookViews>
    <customWorkbookView name="Everton Diego Nagatsuka - Modo de exibição pessoal" guid="{1EB03EB8-EE69-412E-9CA0-8FD172FC916A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J23" i="3" l="1"/>
  <c r="J20" i="3" l="1"/>
  <c r="J21" i="3"/>
  <c r="J22" i="3"/>
  <c r="K30" i="3" l="1"/>
  <c r="K28" i="3"/>
  <c r="K27" i="3"/>
  <c r="K26" i="3"/>
  <c r="K25" i="3"/>
  <c r="BM24" i="3" l="1"/>
  <c r="BM23" i="3"/>
  <c r="BM18" i="3"/>
  <c r="K15" i="11"/>
  <c r="BN23" i="3" l="1"/>
  <c r="BN24" i="3"/>
  <c r="BM20" i="3" l="1"/>
  <c r="P20" i="3"/>
  <c r="BM19" i="3"/>
  <c r="P19" i="3"/>
  <c r="P18" i="3"/>
  <c r="P17" i="3"/>
  <c r="P16" i="3"/>
  <c r="F10" i="11" l="1"/>
  <c r="F5" i="11"/>
  <c r="BL33" i="3" l="1"/>
  <c r="BK33" i="3"/>
  <c r="BI33" i="3"/>
  <c r="BH33" i="3"/>
  <c r="BG33" i="3"/>
  <c r="BE33" i="3"/>
  <c r="BD33" i="3"/>
  <c r="BC33" i="3"/>
  <c r="BA33" i="3"/>
  <c r="AZ33" i="3"/>
  <c r="AY33" i="3"/>
  <c r="AW33" i="3"/>
  <c r="AV33" i="3"/>
  <c r="AU33" i="3"/>
  <c r="AS33" i="3"/>
  <c r="AR33" i="3"/>
  <c r="AQ33" i="3"/>
  <c r="AO33" i="3"/>
  <c r="AN33" i="3"/>
  <c r="AM33" i="3"/>
  <c r="AK33" i="3"/>
  <c r="AJ33" i="3"/>
  <c r="AI33" i="3"/>
  <c r="AG33" i="3"/>
  <c r="AF33" i="3"/>
  <c r="AE33" i="3"/>
  <c r="AC33" i="3"/>
  <c r="AA33" i="3"/>
  <c r="Y33" i="3"/>
  <c r="X33" i="3"/>
  <c r="W33" i="3"/>
  <c r="U33" i="3"/>
  <c r="S33" i="3"/>
  <c r="Q33" i="3"/>
  <c r="T33" i="3" l="1"/>
  <c r="F9" i="11"/>
  <c r="F4" i="11"/>
  <c r="F2" i="11"/>
  <c r="J15" i="3" l="1"/>
  <c r="Q35" i="3"/>
  <c r="U35" i="3" s="1"/>
  <c r="F3" i="11"/>
  <c r="F18" i="11" s="1"/>
  <c r="F6" i="11"/>
  <c r="F7" i="11"/>
  <c r="F8" i="11"/>
  <c r="CA1" i="5"/>
  <c r="BZ1" i="5"/>
  <c r="BY1" i="5"/>
  <c r="J24" i="3" l="1"/>
  <c r="J19" i="3"/>
  <c r="J18" i="3"/>
  <c r="J16" i="3"/>
  <c r="K16" i="3"/>
  <c r="L16" i="3" s="1"/>
  <c r="F13" i="11"/>
  <c r="G13" i="11" s="1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3" i="5"/>
  <c r="J29" i="3" l="1"/>
  <c r="K29" i="3" s="1"/>
  <c r="J14" i="3"/>
  <c r="J13" i="3"/>
  <c r="K17" i="3"/>
  <c r="L17" i="3" s="1"/>
  <c r="BN19" i="3"/>
  <c r="M3" i="11"/>
  <c r="K18" i="3"/>
  <c r="L18" i="3" s="1"/>
  <c r="AB33" i="3"/>
  <c r="Y35" i="3" s="1"/>
  <c r="AC35" i="3" s="1"/>
  <c r="AG35" i="3" s="1"/>
  <c r="AK35" i="3" s="1"/>
  <c r="AO35" i="3" s="1"/>
  <c r="AS35" i="3" s="1"/>
  <c r="AW35" i="3" s="1"/>
  <c r="BA35" i="3" s="1"/>
  <c r="BE35" i="3" s="1"/>
  <c r="BI35" i="3" s="1"/>
  <c r="BO13" i="3"/>
  <c r="BM13" i="3"/>
  <c r="CA3" i="5"/>
  <c r="CA2" i="5"/>
  <c r="CA23" i="5"/>
  <c r="CA22" i="5"/>
  <c r="CA21" i="5"/>
  <c r="CA20" i="5"/>
  <c r="CA19" i="5"/>
  <c r="CA18" i="5"/>
  <c r="CA17" i="5"/>
  <c r="CA16" i="5"/>
  <c r="CA15" i="5"/>
  <c r="CA14" i="5"/>
  <c r="CA13" i="5"/>
  <c r="CA12" i="5"/>
  <c r="CA11" i="5"/>
  <c r="CA10" i="5"/>
  <c r="CA9" i="5"/>
  <c r="CA8" i="5"/>
  <c r="CA7" i="5"/>
  <c r="CA6" i="5"/>
  <c r="CA5" i="5"/>
  <c r="CA4" i="5"/>
  <c r="BZ23" i="5"/>
  <c r="BY23" i="5"/>
  <c r="BZ2" i="5"/>
  <c r="BY2" i="5"/>
  <c r="BN20" i="3" l="1"/>
  <c r="K14" i="3"/>
  <c r="K13" i="3"/>
  <c r="L3" i="11"/>
  <c r="K20" i="3"/>
  <c r="L20" i="3" s="1"/>
  <c r="BF5" i="5"/>
  <c r="Z5" i="5"/>
  <c r="AX5" i="5"/>
  <c r="BJ5" i="5"/>
  <c r="AT5" i="5"/>
  <c r="AD5" i="5"/>
  <c r="AP5" i="5"/>
  <c r="BR5" i="5"/>
  <c r="BN5" i="5"/>
  <c r="AH5" i="5"/>
  <c r="AP4" i="5"/>
  <c r="AH4" i="5"/>
  <c r="R33" i="3"/>
  <c r="AX4" i="5"/>
  <c r="BQ13" i="3"/>
  <c r="BY3" i="5" s="1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BT21" i="5"/>
  <c r="BS21" i="5"/>
  <c r="BR21" i="5"/>
  <c r="BQ21" i="5"/>
  <c r="BP21" i="5"/>
  <c r="BO21" i="5"/>
  <c r="BN21" i="5"/>
  <c r="BM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BT18" i="5"/>
  <c r="BS18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BT17" i="5"/>
  <c r="BS17" i="5"/>
  <c r="BR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BT15" i="5"/>
  <c r="BS15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BT14" i="5"/>
  <c r="BS14" i="5"/>
  <c r="BR14" i="5"/>
  <c r="BQ14" i="5"/>
  <c r="BP14" i="5"/>
  <c r="BO14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BT13" i="5"/>
  <c r="BS13" i="5"/>
  <c r="BR13" i="5"/>
  <c r="BQ13" i="5"/>
  <c r="BP13" i="5"/>
  <c r="BO13" i="5"/>
  <c r="BN13" i="5"/>
  <c r="BM13" i="5"/>
  <c r="BL13" i="5"/>
  <c r="BK13" i="5"/>
  <c r="BJ13" i="5"/>
  <c r="BI13" i="5"/>
  <c r="BH13" i="5"/>
  <c r="BG13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BT11" i="5"/>
  <c r="BS11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BT9" i="5"/>
  <c r="BS9" i="5"/>
  <c r="BR9" i="5"/>
  <c r="BQ9" i="5"/>
  <c r="BP9" i="5"/>
  <c r="BO9" i="5"/>
  <c r="BN9" i="5"/>
  <c r="BM9" i="5"/>
  <c r="BL9" i="5"/>
  <c r="BK9" i="5"/>
  <c r="BJ9" i="5"/>
  <c r="BI9" i="5"/>
  <c r="BH9" i="5"/>
  <c r="BG9" i="5"/>
  <c r="BF9" i="5"/>
  <c r="BE9" i="5"/>
  <c r="BD9" i="5"/>
  <c r="BC9" i="5"/>
  <c r="BB9" i="5"/>
  <c r="BA9" i="5"/>
  <c r="AZ9" i="5"/>
  <c r="AY9" i="5"/>
  <c r="AX9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BT8" i="5"/>
  <c r="BS8" i="5"/>
  <c r="BR8" i="5"/>
  <c r="BQ8" i="5"/>
  <c r="BP8" i="5"/>
  <c r="BO8" i="5"/>
  <c r="BN8" i="5"/>
  <c r="BM8" i="5"/>
  <c r="BL8" i="5"/>
  <c r="BK8" i="5"/>
  <c r="BJ8" i="5"/>
  <c r="BI8" i="5"/>
  <c r="BH8" i="5"/>
  <c r="BG8" i="5"/>
  <c r="BF8" i="5"/>
  <c r="BE8" i="5"/>
  <c r="BD8" i="5"/>
  <c r="BC8" i="5"/>
  <c r="BB8" i="5"/>
  <c r="BA8" i="5"/>
  <c r="AZ8" i="5"/>
  <c r="AY8" i="5"/>
  <c r="AX8" i="5"/>
  <c r="AW8" i="5"/>
  <c r="AV8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BT5" i="5"/>
  <c r="BS5" i="5"/>
  <c r="BQ5" i="5"/>
  <c r="BP5" i="5"/>
  <c r="BO5" i="5"/>
  <c r="BM5" i="5"/>
  <c r="BL5" i="5"/>
  <c r="BK5" i="5"/>
  <c r="BI5" i="5"/>
  <c r="BH5" i="5"/>
  <c r="BG5" i="5"/>
  <c r="BE5" i="5"/>
  <c r="BD5" i="5"/>
  <c r="BC5" i="5"/>
  <c r="BB5" i="5"/>
  <c r="BA5" i="5"/>
  <c r="AZ5" i="5"/>
  <c r="AY5" i="5"/>
  <c r="AW5" i="5"/>
  <c r="AV5" i="5"/>
  <c r="AU5" i="5"/>
  <c r="AS5" i="5"/>
  <c r="AR5" i="5"/>
  <c r="AQ5" i="5"/>
  <c r="AO5" i="5"/>
  <c r="AN5" i="5"/>
  <c r="AM5" i="5"/>
  <c r="AK5" i="5"/>
  <c r="AJ5" i="5"/>
  <c r="AI5" i="5"/>
  <c r="AG5" i="5"/>
  <c r="AF5" i="5"/>
  <c r="AE5" i="5"/>
  <c r="AC5" i="5"/>
  <c r="AB5" i="5"/>
  <c r="AA5" i="5"/>
  <c r="Y5" i="5"/>
  <c r="BT4" i="5"/>
  <c r="BS4" i="5"/>
  <c r="BR4" i="5"/>
  <c r="BQ4" i="5"/>
  <c r="BP4" i="5"/>
  <c r="BO4" i="5"/>
  <c r="BM4" i="5"/>
  <c r="BL4" i="5"/>
  <c r="BK4" i="5"/>
  <c r="BI4" i="5"/>
  <c r="BH4" i="5"/>
  <c r="BG4" i="5"/>
  <c r="BE4" i="5"/>
  <c r="BD4" i="5"/>
  <c r="BC4" i="5"/>
  <c r="BA4" i="5"/>
  <c r="AZ4" i="5"/>
  <c r="AY4" i="5"/>
  <c r="AW4" i="5"/>
  <c r="AV4" i="5"/>
  <c r="AU4" i="5"/>
  <c r="AS4" i="5"/>
  <c r="AR4" i="5"/>
  <c r="AQ4" i="5"/>
  <c r="AO4" i="5"/>
  <c r="AN4" i="5"/>
  <c r="AM4" i="5"/>
  <c r="AK4" i="5"/>
  <c r="AJ4" i="5"/>
  <c r="AI4" i="5"/>
  <c r="AG4" i="5"/>
  <c r="AF4" i="5"/>
  <c r="AE4" i="5"/>
  <c r="AC4" i="5"/>
  <c r="AB4" i="5"/>
  <c r="AA4" i="5"/>
  <c r="Y4" i="5"/>
  <c r="BX3" i="5"/>
  <c r="BW3" i="5"/>
  <c r="BV3" i="5"/>
  <c r="BU3" i="5"/>
  <c r="BT3" i="5"/>
  <c r="BS3" i="5"/>
  <c r="BR3" i="5"/>
  <c r="BQ3" i="5"/>
  <c r="BP3" i="5"/>
  <c r="BO3" i="5"/>
  <c r="BN3" i="5"/>
  <c r="BM3" i="5"/>
  <c r="BL3" i="5"/>
  <c r="BK3" i="5"/>
  <c r="BJ3" i="5"/>
  <c r="BI3" i="5"/>
  <c r="BH3" i="5"/>
  <c r="BG3" i="5"/>
  <c r="BF3" i="5"/>
  <c r="BE3" i="5"/>
  <c r="BD3" i="5"/>
  <c r="BC3" i="5"/>
  <c r="BB3" i="5"/>
  <c r="BA3" i="5"/>
  <c r="AZ3" i="5"/>
  <c r="AY3" i="5"/>
  <c r="AX3" i="5"/>
  <c r="AW3" i="5"/>
  <c r="AV3" i="5"/>
  <c r="AU3" i="5"/>
  <c r="AT3" i="5"/>
  <c r="AS3" i="5"/>
  <c r="AR3" i="5"/>
  <c r="AQ3" i="5"/>
  <c r="AP3" i="5"/>
  <c r="AO3" i="5"/>
  <c r="AN3" i="5"/>
  <c r="AM3" i="5"/>
  <c r="AL3" i="5"/>
  <c r="AK3" i="5"/>
  <c r="AJ3" i="5"/>
  <c r="AI3" i="5"/>
  <c r="AH3" i="5"/>
  <c r="AG3" i="5"/>
  <c r="AF3" i="5"/>
  <c r="AE3" i="5"/>
  <c r="AD3" i="5"/>
  <c r="AC3" i="5"/>
  <c r="AB3" i="5"/>
  <c r="AA3" i="5"/>
  <c r="Z3" i="5"/>
  <c r="Y3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BX1" i="5"/>
  <c r="BW1" i="5"/>
  <c r="BV1" i="5"/>
  <c r="BU1" i="5"/>
  <c r="BT1" i="5"/>
  <c r="BS1" i="5"/>
  <c r="BR1" i="5"/>
  <c r="BQ1" i="5"/>
  <c r="BP1" i="5"/>
  <c r="BO1" i="5"/>
  <c r="BN1" i="5"/>
  <c r="BM1" i="5"/>
  <c r="BL1" i="5"/>
  <c r="BK1" i="5"/>
  <c r="BJ1" i="5"/>
  <c r="BI1" i="5"/>
  <c r="BH1" i="5"/>
  <c r="BG1" i="5"/>
  <c r="BF1" i="5"/>
  <c r="BE1" i="5"/>
  <c r="BD1" i="5"/>
  <c r="BC1" i="5"/>
  <c r="BB1" i="5"/>
  <c r="BA1" i="5"/>
  <c r="AZ1" i="5"/>
  <c r="AY1" i="5"/>
  <c r="AX1" i="5"/>
  <c r="AW1" i="5"/>
  <c r="AV1" i="5"/>
  <c r="AU1" i="5"/>
  <c r="AT1" i="5"/>
  <c r="AS1" i="5"/>
  <c r="AR1" i="5"/>
  <c r="AQ1" i="5"/>
  <c r="AP1" i="5"/>
  <c r="AO1" i="5"/>
  <c r="AN1" i="5"/>
  <c r="AM1" i="5"/>
  <c r="AL1" i="5"/>
  <c r="AK1" i="5"/>
  <c r="AJ1" i="5"/>
  <c r="AI1" i="5"/>
  <c r="AH1" i="5"/>
  <c r="AG1" i="5"/>
  <c r="AF1" i="5"/>
  <c r="AE1" i="5"/>
  <c r="AD1" i="5"/>
  <c r="AC1" i="5"/>
  <c r="AB1" i="5"/>
  <c r="AA1" i="5"/>
  <c r="L15" i="11" l="1"/>
  <c r="K19" i="3"/>
  <c r="L19" i="3" s="1"/>
  <c r="AX33" i="3"/>
  <c r="AW37" i="3" s="1"/>
  <c r="BF4" i="5"/>
  <c r="Z4" i="5"/>
  <c r="AT33" i="3"/>
  <c r="AS37" i="3" s="1"/>
  <c r="AL33" i="3"/>
  <c r="AK37" i="3" s="1"/>
  <c r="BF33" i="3"/>
  <c r="BE37" i="3" s="1"/>
  <c r="BB4" i="5"/>
  <c r="Z33" i="3"/>
  <c r="Y37" i="3" s="1"/>
  <c r="BB33" i="3"/>
  <c r="BA37" i="3" s="1"/>
  <c r="BJ33" i="3"/>
  <c r="BI37" i="3" s="1"/>
  <c r="BN4" i="5"/>
  <c r="AL4" i="5"/>
  <c r="BJ4" i="5"/>
  <c r="V33" i="3"/>
  <c r="U37" i="3" s="1"/>
  <c r="AT4" i="5"/>
  <c r="AH33" i="3"/>
  <c r="AG37" i="3" s="1"/>
  <c r="AL5" i="5"/>
  <c r="AP33" i="3"/>
  <c r="AO37" i="3" s="1"/>
  <c r="AD33" i="3"/>
  <c r="AC37" i="3" s="1"/>
  <c r="AD4" i="5"/>
  <c r="Q37" i="3"/>
  <c r="BP32" i="3"/>
  <c r="BO32" i="3"/>
  <c r="BN32" i="3"/>
  <c r="BV23" i="5" s="1"/>
  <c r="BM32" i="3"/>
  <c r="BU23" i="5" s="1"/>
  <c r="BP31" i="3"/>
  <c r="BO31" i="3"/>
  <c r="BN31" i="3"/>
  <c r="BV22" i="5" s="1"/>
  <c r="BM31" i="3"/>
  <c r="BU22" i="5" s="1"/>
  <c r="BP30" i="3"/>
  <c r="BO30" i="3"/>
  <c r="BN30" i="3"/>
  <c r="BV21" i="5" s="1"/>
  <c r="BM30" i="3"/>
  <c r="BU21" i="5" s="1"/>
  <c r="BP29" i="3"/>
  <c r="BO29" i="3"/>
  <c r="BN29" i="3"/>
  <c r="BV20" i="5" s="1"/>
  <c r="BM29" i="3"/>
  <c r="BU20" i="5" s="1"/>
  <c r="BP28" i="3"/>
  <c r="BO28" i="3"/>
  <c r="BN28" i="3"/>
  <c r="BV19" i="5" s="1"/>
  <c r="BM28" i="3"/>
  <c r="BU19" i="5" s="1"/>
  <c r="BP27" i="3"/>
  <c r="BO27" i="3"/>
  <c r="BN27" i="3"/>
  <c r="BM27" i="3"/>
  <c r="BU18" i="5" s="1"/>
  <c r="BP26" i="3"/>
  <c r="BO26" i="3"/>
  <c r="BN26" i="3"/>
  <c r="BM26" i="3"/>
  <c r="BU17" i="5" s="1"/>
  <c r="BP25" i="3"/>
  <c r="BO25" i="3"/>
  <c r="BN25" i="3"/>
  <c r="BV16" i="5" s="1"/>
  <c r="BM25" i="3"/>
  <c r="BU16" i="5" s="1"/>
  <c r="BP24" i="3"/>
  <c r="BO24" i="3"/>
  <c r="BV15" i="5"/>
  <c r="BU15" i="5"/>
  <c r="BP23" i="3"/>
  <c r="BO23" i="3"/>
  <c r="BV14" i="5"/>
  <c r="BU14" i="5"/>
  <c r="BP22" i="3"/>
  <c r="BO22" i="3"/>
  <c r="BN22" i="3"/>
  <c r="BV13" i="5" s="1"/>
  <c r="BM22" i="3"/>
  <c r="BU13" i="5" s="1"/>
  <c r="BP21" i="3"/>
  <c r="BO21" i="3"/>
  <c r="BN21" i="3"/>
  <c r="BV12" i="5" s="1"/>
  <c r="BM21" i="3"/>
  <c r="BU12" i="5" s="1"/>
  <c r="BP20" i="3"/>
  <c r="BO20" i="3"/>
  <c r="BV11" i="5"/>
  <c r="BU11" i="5"/>
  <c r="BP19" i="3"/>
  <c r="BO19" i="3"/>
  <c r="BV10" i="5"/>
  <c r="BU10" i="5"/>
  <c r="BP18" i="3"/>
  <c r="BO18" i="3"/>
  <c r="BN18" i="3"/>
  <c r="BV9" i="5" s="1"/>
  <c r="BU9" i="5"/>
  <c r="BP17" i="3"/>
  <c r="BO17" i="3"/>
  <c r="BN17" i="3"/>
  <c r="BV8" i="5" s="1"/>
  <c r="BM17" i="3"/>
  <c r="BU8" i="5" s="1"/>
  <c r="BP16" i="3"/>
  <c r="BO16" i="3"/>
  <c r="BN16" i="3"/>
  <c r="BV7" i="5" s="1"/>
  <c r="BM16" i="3"/>
  <c r="BU7" i="5" s="1"/>
  <c r="BP15" i="3"/>
  <c r="BO15" i="3"/>
  <c r="BN15" i="3"/>
  <c r="BV6" i="5" s="1"/>
  <c r="BM15" i="3"/>
  <c r="BU6" i="5" s="1"/>
  <c r="BP14" i="3"/>
  <c r="BO14" i="3"/>
  <c r="BN14" i="3"/>
  <c r="BV5" i="5" s="1"/>
  <c r="BM14" i="3"/>
  <c r="BP13" i="3"/>
  <c r="BW4" i="5"/>
  <c r="BN13" i="3"/>
  <c r="BU4" i="5"/>
  <c r="Q38" i="3" l="1"/>
  <c r="U38" i="3" s="1"/>
  <c r="Y38" i="3" s="1"/>
  <c r="BP33" i="3"/>
  <c r="BO33" i="3"/>
  <c r="BV17" i="5"/>
  <c r="BV18" i="5"/>
  <c r="BU5" i="5"/>
  <c r="BM33" i="3"/>
  <c r="BV4" i="5"/>
  <c r="BN33" i="3"/>
  <c r="BW8" i="5"/>
  <c r="BQ17" i="3"/>
  <c r="BY7" i="5" s="1"/>
  <c r="BW10" i="5"/>
  <c r="BQ19" i="3"/>
  <c r="BY9" i="5" s="1"/>
  <c r="BW12" i="5"/>
  <c r="BQ21" i="3"/>
  <c r="BY11" i="5" s="1"/>
  <c r="BW14" i="5"/>
  <c r="BQ23" i="3"/>
  <c r="BY13" i="5" s="1"/>
  <c r="BW16" i="5"/>
  <c r="BQ25" i="3"/>
  <c r="BY15" i="5" s="1"/>
  <c r="BW18" i="5"/>
  <c r="BQ27" i="3"/>
  <c r="BY17" i="5" s="1"/>
  <c r="BW20" i="5"/>
  <c r="BQ29" i="3"/>
  <c r="BY19" i="5" s="1"/>
  <c r="BW22" i="5"/>
  <c r="BQ31" i="3"/>
  <c r="BY21" i="5" s="1"/>
  <c r="BW6" i="5"/>
  <c r="BQ15" i="3"/>
  <c r="BY5" i="5" s="1"/>
  <c r="BX6" i="5"/>
  <c r="BR15" i="3"/>
  <c r="BZ5" i="5" s="1"/>
  <c r="BX8" i="5"/>
  <c r="BR17" i="3"/>
  <c r="BZ7" i="5" s="1"/>
  <c r="BX10" i="5"/>
  <c r="BR19" i="3"/>
  <c r="BZ9" i="5" s="1"/>
  <c r="BX12" i="5"/>
  <c r="BR21" i="3"/>
  <c r="BZ11" i="5" s="1"/>
  <c r="BX14" i="5"/>
  <c r="BR23" i="3"/>
  <c r="BZ13" i="5" s="1"/>
  <c r="BX16" i="5"/>
  <c r="BR25" i="3"/>
  <c r="BZ15" i="5" s="1"/>
  <c r="BX18" i="5"/>
  <c r="BR27" i="3"/>
  <c r="BZ17" i="5" s="1"/>
  <c r="BX20" i="5"/>
  <c r="BR29" i="3"/>
  <c r="BZ19" i="5" s="1"/>
  <c r="BX22" i="5"/>
  <c r="BR31" i="3"/>
  <c r="BZ21" i="5" s="1"/>
  <c r="BW7" i="5"/>
  <c r="BQ16" i="3"/>
  <c r="BY6" i="5" s="1"/>
  <c r="BW9" i="5"/>
  <c r="BQ18" i="3"/>
  <c r="BY8" i="5" s="1"/>
  <c r="BW11" i="5"/>
  <c r="BQ20" i="3"/>
  <c r="BY10" i="5" s="1"/>
  <c r="BW13" i="5"/>
  <c r="BQ22" i="3"/>
  <c r="BY12" i="5" s="1"/>
  <c r="BW15" i="5"/>
  <c r="BQ24" i="3"/>
  <c r="BY14" i="5" s="1"/>
  <c r="BW17" i="5"/>
  <c r="BQ26" i="3"/>
  <c r="BY16" i="5" s="1"/>
  <c r="BW19" i="5"/>
  <c r="BQ28" i="3"/>
  <c r="BY18" i="5" s="1"/>
  <c r="BW21" i="5"/>
  <c r="BQ30" i="3"/>
  <c r="BY20" i="5" s="1"/>
  <c r="BW23" i="5"/>
  <c r="BQ32" i="3"/>
  <c r="BY22" i="5" s="1"/>
  <c r="BX7" i="5"/>
  <c r="BR16" i="3"/>
  <c r="BZ6" i="5" s="1"/>
  <c r="BX9" i="5"/>
  <c r="BR18" i="3"/>
  <c r="BZ8" i="5" s="1"/>
  <c r="BX11" i="5"/>
  <c r="BR20" i="3"/>
  <c r="BZ10" i="5" s="1"/>
  <c r="BX13" i="5"/>
  <c r="BR22" i="3"/>
  <c r="BZ12" i="5" s="1"/>
  <c r="BX15" i="5"/>
  <c r="BR24" i="3"/>
  <c r="BZ14" i="5" s="1"/>
  <c r="BX17" i="5"/>
  <c r="BR26" i="3"/>
  <c r="BZ16" i="5" s="1"/>
  <c r="BX19" i="5"/>
  <c r="BR28" i="3"/>
  <c r="BZ18" i="5" s="1"/>
  <c r="BX21" i="5"/>
  <c r="BR30" i="3"/>
  <c r="BZ20" i="5" s="1"/>
  <c r="BX23" i="5"/>
  <c r="BR32" i="3"/>
  <c r="BZ22" i="5" s="1"/>
  <c r="BW5" i="5"/>
  <c r="BQ14" i="3"/>
  <c r="BY4" i="5" s="1"/>
  <c r="BX4" i="5"/>
  <c r="BR13" i="3"/>
  <c r="BZ3" i="5" s="1"/>
  <c r="BX5" i="5"/>
  <c r="BR14" i="3"/>
  <c r="BZ4" i="5" s="1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AC38" i="3" l="1"/>
  <c r="AG38" i="3" s="1"/>
  <c r="AK38" i="3" s="1"/>
  <c r="AO38" i="3" s="1"/>
  <c r="AS38" i="3" s="1"/>
  <c r="AW38" i="3" s="1"/>
  <c r="BA38" i="3" s="1"/>
  <c r="BE38" i="3" s="1"/>
  <c r="BI38" i="3" s="1"/>
  <c r="P28" i="3"/>
  <c r="P27" i="3"/>
  <c r="P26" i="3"/>
  <c r="P25" i="3"/>
  <c r="P24" i="3"/>
  <c r="P23" i="3"/>
  <c r="P22" i="3"/>
  <c r="P21" i="3"/>
  <c r="P15" i="3"/>
  <c r="P14" i="3"/>
  <c r="P13" i="3"/>
  <c r="E1" i="5" l="1"/>
  <c r="X2" i="5"/>
  <c r="W2" i="5"/>
  <c r="V2" i="5"/>
  <c r="U2" i="5"/>
  <c r="T2" i="5"/>
  <c r="S2" i="5"/>
  <c r="R2" i="5"/>
  <c r="Q2" i="5"/>
  <c r="P2" i="5"/>
  <c r="O2" i="5"/>
  <c r="A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7" i="5"/>
  <c r="X6" i="5"/>
  <c r="X5" i="5"/>
  <c r="X4" i="5"/>
  <c r="X3" i="5"/>
  <c r="X23" i="5"/>
  <c r="W23" i="5"/>
  <c r="V23" i="5"/>
  <c r="P23" i="5"/>
  <c r="O23" i="5"/>
  <c r="N23" i="5"/>
  <c r="M23" i="5"/>
  <c r="L23" i="5"/>
  <c r="K23" i="5"/>
  <c r="X22" i="5"/>
  <c r="W22" i="5"/>
  <c r="V22" i="5"/>
  <c r="R22" i="5"/>
  <c r="Q22" i="5"/>
  <c r="P22" i="5"/>
  <c r="O22" i="5"/>
  <c r="N22" i="5"/>
  <c r="M22" i="5"/>
  <c r="L22" i="5"/>
  <c r="K22" i="5"/>
  <c r="W21" i="5"/>
  <c r="V21" i="5"/>
  <c r="R21" i="5"/>
  <c r="Q21" i="5"/>
  <c r="P21" i="5"/>
  <c r="O21" i="5"/>
  <c r="N21" i="5"/>
  <c r="M21" i="5"/>
  <c r="L21" i="5"/>
  <c r="K21" i="5"/>
  <c r="W20" i="5"/>
  <c r="V20" i="5"/>
  <c r="R20" i="5"/>
  <c r="Q20" i="5"/>
  <c r="P20" i="5"/>
  <c r="O20" i="5"/>
  <c r="N20" i="5"/>
  <c r="M20" i="5"/>
  <c r="L20" i="5"/>
  <c r="K20" i="5"/>
  <c r="W19" i="5"/>
  <c r="V19" i="5"/>
  <c r="R19" i="5"/>
  <c r="Q19" i="5"/>
  <c r="P19" i="5"/>
  <c r="O19" i="5"/>
  <c r="N19" i="5"/>
  <c r="M19" i="5"/>
  <c r="L19" i="5"/>
  <c r="K19" i="5"/>
  <c r="W18" i="5"/>
  <c r="V18" i="5"/>
  <c r="Q18" i="5"/>
  <c r="P18" i="5"/>
  <c r="O18" i="5"/>
  <c r="N18" i="5"/>
  <c r="M18" i="5"/>
  <c r="L18" i="5"/>
  <c r="K18" i="5"/>
  <c r="W17" i="5"/>
  <c r="V17" i="5"/>
  <c r="R17" i="5"/>
  <c r="Q17" i="5"/>
  <c r="P17" i="5"/>
  <c r="O17" i="5"/>
  <c r="N17" i="5"/>
  <c r="M17" i="5"/>
  <c r="L17" i="5"/>
  <c r="K17" i="5"/>
  <c r="W16" i="5"/>
  <c r="V16" i="5"/>
  <c r="R16" i="5"/>
  <c r="Q16" i="5"/>
  <c r="P16" i="5"/>
  <c r="O16" i="5"/>
  <c r="N16" i="5"/>
  <c r="M16" i="5"/>
  <c r="L16" i="5"/>
  <c r="K16" i="5"/>
  <c r="W15" i="5"/>
  <c r="V15" i="5"/>
  <c r="R15" i="5"/>
  <c r="Q15" i="5"/>
  <c r="P15" i="5"/>
  <c r="O15" i="5"/>
  <c r="N15" i="5"/>
  <c r="M15" i="5"/>
  <c r="L15" i="5"/>
  <c r="K15" i="5"/>
  <c r="W14" i="5"/>
  <c r="V14" i="5"/>
  <c r="R14" i="5"/>
  <c r="Q14" i="5"/>
  <c r="P14" i="5"/>
  <c r="O14" i="5"/>
  <c r="N14" i="5"/>
  <c r="M14" i="5"/>
  <c r="L14" i="5"/>
  <c r="K14" i="5"/>
  <c r="W13" i="5"/>
  <c r="V13" i="5"/>
  <c r="R13" i="5"/>
  <c r="Q13" i="5"/>
  <c r="P13" i="5"/>
  <c r="O13" i="5"/>
  <c r="N13" i="5"/>
  <c r="M13" i="5"/>
  <c r="L13" i="5"/>
  <c r="K13" i="5"/>
  <c r="W12" i="5"/>
  <c r="V12" i="5"/>
  <c r="R12" i="5"/>
  <c r="Q12" i="5"/>
  <c r="P12" i="5"/>
  <c r="O12" i="5"/>
  <c r="N12" i="5"/>
  <c r="M12" i="5"/>
  <c r="L12" i="5"/>
  <c r="K12" i="5"/>
  <c r="W11" i="5"/>
  <c r="V11" i="5"/>
  <c r="R11" i="5"/>
  <c r="Q11" i="5"/>
  <c r="P11" i="5"/>
  <c r="O11" i="5"/>
  <c r="N11" i="5"/>
  <c r="M11" i="5"/>
  <c r="L11" i="5"/>
  <c r="K11" i="5"/>
  <c r="W10" i="5"/>
  <c r="V10" i="5"/>
  <c r="R10" i="5"/>
  <c r="Q10" i="5"/>
  <c r="P10" i="5"/>
  <c r="O10" i="5"/>
  <c r="N10" i="5"/>
  <c r="M10" i="5"/>
  <c r="L10" i="5"/>
  <c r="K10" i="5"/>
  <c r="W9" i="5"/>
  <c r="V9" i="5"/>
  <c r="R9" i="5"/>
  <c r="Q9" i="5"/>
  <c r="P9" i="5"/>
  <c r="O9" i="5"/>
  <c r="N9" i="5"/>
  <c r="M9" i="5"/>
  <c r="L9" i="5"/>
  <c r="K9" i="5"/>
  <c r="W8" i="5"/>
  <c r="V8" i="5"/>
  <c r="R8" i="5"/>
  <c r="Q8" i="5"/>
  <c r="P8" i="5"/>
  <c r="O8" i="5"/>
  <c r="N8" i="5"/>
  <c r="M8" i="5"/>
  <c r="L8" i="5"/>
  <c r="K8" i="5"/>
  <c r="W7" i="5"/>
  <c r="V7" i="5"/>
  <c r="R7" i="5"/>
  <c r="Q7" i="5"/>
  <c r="P7" i="5"/>
  <c r="O7" i="5"/>
  <c r="N7" i="5"/>
  <c r="M7" i="5"/>
  <c r="L7" i="5"/>
  <c r="K7" i="5"/>
  <c r="W6" i="5"/>
  <c r="V6" i="5"/>
  <c r="R6" i="5"/>
  <c r="Q6" i="5"/>
  <c r="P6" i="5"/>
  <c r="O6" i="5"/>
  <c r="N6" i="5"/>
  <c r="M6" i="5"/>
  <c r="L6" i="5"/>
  <c r="K6" i="5"/>
  <c r="W5" i="5"/>
  <c r="V5" i="5"/>
  <c r="R5" i="5"/>
  <c r="Q5" i="5"/>
  <c r="P5" i="5"/>
  <c r="O5" i="5"/>
  <c r="N5" i="5"/>
  <c r="M5" i="5"/>
  <c r="L5" i="5"/>
  <c r="K5" i="5"/>
  <c r="W4" i="5"/>
  <c r="V4" i="5"/>
  <c r="R4" i="5"/>
  <c r="Q4" i="5"/>
  <c r="P4" i="5"/>
  <c r="O4" i="5"/>
  <c r="N4" i="5"/>
  <c r="M4" i="5"/>
  <c r="L4" i="5"/>
  <c r="K4" i="5"/>
  <c r="A5" i="5"/>
  <c r="A4" i="5"/>
  <c r="A3" i="5"/>
  <c r="Z1" i="5"/>
  <c r="Y1" i="5"/>
  <c r="X1" i="5"/>
  <c r="W1" i="5"/>
  <c r="V1" i="5"/>
  <c r="U1" i="5"/>
  <c r="T1" i="5"/>
  <c r="S1" i="5"/>
  <c r="R1" i="5"/>
  <c r="Q1" i="5"/>
  <c r="P1" i="5"/>
  <c r="O1" i="5"/>
  <c r="N1" i="5"/>
  <c r="M1" i="5"/>
  <c r="L1" i="5"/>
  <c r="K1" i="5"/>
  <c r="J1" i="5"/>
  <c r="I1" i="5"/>
  <c r="H1" i="5"/>
  <c r="G1" i="5"/>
  <c r="F1" i="5"/>
  <c r="D1" i="5"/>
  <c r="C1" i="5"/>
  <c r="B1" i="5"/>
  <c r="W3" i="5"/>
  <c r="V3" i="5"/>
  <c r="R3" i="5"/>
  <c r="Q3" i="5"/>
  <c r="P3" i="5"/>
  <c r="O3" i="5"/>
  <c r="N3" i="5"/>
  <c r="M3" i="5"/>
  <c r="L3" i="5"/>
  <c r="K3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1" i="5"/>
  <c r="A6" i="5"/>
  <c r="S8" i="5"/>
  <c r="I33" i="3"/>
  <c r="Q23" i="5" s="1"/>
  <c r="S22" i="5"/>
  <c r="S21" i="5"/>
  <c r="S20" i="5"/>
  <c r="S19" i="5"/>
  <c r="L27" i="3"/>
  <c r="T17" i="5" s="1"/>
  <c r="L26" i="3"/>
  <c r="T16" i="5" s="1"/>
  <c r="L25" i="3"/>
  <c r="T15" i="5" s="1"/>
  <c r="K24" i="3"/>
  <c r="L24" i="3" s="1"/>
  <c r="T14" i="5" s="1"/>
  <c r="K23" i="3"/>
  <c r="S13" i="5" s="1"/>
  <c r="K22" i="3"/>
  <c r="L22" i="3" s="1"/>
  <c r="T12" i="5" s="1"/>
  <c r="K21" i="3"/>
  <c r="L21" i="3" s="1"/>
  <c r="T11" i="5" s="1"/>
  <c r="S10" i="5"/>
  <c r="T9" i="5"/>
  <c r="T7" i="5"/>
  <c r="S6" i="5"/>
  <c r="K15" i="3"/>
  <c r="L15" i="3" s="1"/>
  <c r="T5" i="5" s="1"/>
  <c r="L14" i="3"/>
  <c r="T4" i="5" s="1"/>
  <c r="S3" i="5"/>
  <c r="N31" i="6"/>
  <c r="I31" i="6"/>
  <c r="L31" i="6" s="1"/>
  <c r="H31" i="6"/>
  <c r="O30" i="6"/>
  <c r="J30" i="6"/>
  <c r="K30" i="6" s="1"/>
  <c r="O29" i="6"/>
  <c r="J29" i="6"/>
  <c r="K29" i="6" s="1"/>
  <c r="O28" i="6"/>
  <c r="J28" i="6"/>
  <c r="K28" i="6" s="1"/>
  <c r="O27" i="6"/>
  <c r="J27" i="6"/>
  <c r="K27" i="6" s="1"/>
  <c r="O26" i="6"/>
  <c r="J26" i="6"/>
  <c r="K26" i="6" s="1"/>
  <c r="O25" i="6"/>
  <c r="J25" i="6"/>
  <c r="K25" i="6" s="1"/>
  <c r="O24" i="6"/>
  <c r="J24" i="6"/>
  <c r="K24" i="6" s="1"/>
  <c r="O23" i="6"/>
  <c r="J23" i="6"/>
  <c r="K23" i="6" s="1"/>
  <c r="O22" i="6"/>
  <c r="J22" i="6"/>
  <c r="K22" i="6" s="1"/>
  <c r="O21" i="6"/>
  <c r="J21" i="6"/>
  <c r="K21" i="6" s="1"/>
  <c r="L23" i="6" l="1"/>
  <c r="T19" i="5"/>
  <c r="L27" i="6"/>
  <c r="T20" i="5"/>
  <c r="S9" i="5"/>
  <c r="S11" i="5"/>
  <c r="S12" i="5"/>
  <c r="S7" i="5"/>
  <c r="S16" i="5"/>
  <c r="S4" i="5"/>
  <c r="S14" i="5"/>
  <c r="L13" i="3"/>
  <c r="T3" i="5" s="1"/>
  <c r="S5" i="5"/>
  <c r="T21" i="5"/>
  <c r="T8" i="5"/>
  <c r="L22" i="6"/>
  <c r="L26" i="6"/>
  <c r="L30" i="6"/>
  <c r="T22" i="5"/>
  <c r="L21" i="6"/>
  <c r="L25" i="6"/>
  <c r="L29" i="6"/>
  <c r="S15" i="5"/>
  <c r="L24" i="6"/>
  <c r="L28" i="6"/>
  <c r="O31" i="6"/>
  <c r="L23" i="3"/>
  <c r="T13" i="5" s="1"/>
  <c r="T6" i="5"/>
  <c r="S17" i="5"/>
  <c r="J31" i="6"/>
  <c r="K31" i="6" s="1"/>
  <c r="T10" i="5" l="1"/>
  <c r="L28" i="3" l="1"/>
  <c r="T18" i="5" s="1"/>
  <c r="S18" i="5"/>
  <c r="R18" i="5"/>
  <c r="J33" i="3"/>
  <c r="J35" i="3" s="1"/>
  <c r="M19" i="3" l="1"/>
  <c r="U9" i="5" s="1"/>
  <c r="M20" i="3"/>
  <c r="U10" i="5" s="1"/>
  <c r="M16" i="3"/>
  <c r="U6" i="5" s="1"/>
  <c r="M18" i="3"/>
  <c r="U8" i="5" s="1"/>
  <c r="M17" i="3"/>
  <c r="U7" i="5" s="1"/>
  <c r="M21" i="3"/>
  <c r="U11" i="5" s="1"/>
  <c r="M27" i="3"/>
  <c r="U17" i="5" s="1"/>
  <c r="M26" i="3"/>
  <c r="U16" i="5" s="1"/>
  <c r="M25" i="3"/>
  <c r="U15" i="5" s="1"/>
  <c r="U19" i="5"/>
  <c r="U20" i="5"/>
  <c r="K33" i="3"/>
  <c r="U22" i="5"/>
  <c r="U21" i="5"/>
  <c r="M24" i="3"/>
  <c r="U14" i="5" s="1"/>
  <c r="M22" i="3"/>
  <c r="U12" i="5" s="1"/>
  <c r="M14" i="3"/>
  <c r="U4" i="5" s="1"/>
  <c r="R23" i="5"/>
  <c r="M33" i="3"/>
  <c r="U23" i="5" s="1"/>
  <c r="M23" i="3"/>
  <c r="U13" i="5" s="1"/>
  <c r="M13" i="3"/>
  <c r="U3" i="5" s="1"/>
  <c r="M15" i="3"/>
  <c r="U5" i="5" s="1"/>
  <c r="M28" i="3"/>
  <c r="U18" i="5" s="1"/>
  <c r="L33" i="3" l="1"/>
  <c r="T23" i="5" s="1"/>
  <c r="S2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tc={309B2BEF-F4DE-4172-8448-05530ADAA160}</author>
  </authors>
  <commentList>
    <comment ref="D16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Retirar Datas</t>
        </r>
      </text>
    </comment>
  </commentList>
</comments>
</file>

<file path=xl/sharedStrings.xml><?xml version="1.0" encoding="utf-8"?>
<sst xmlns="http://schemas.openxmlformats.org/spreadsheetml/2006/main" count="1009" uniqueCount="614">
  <si>
    <t>Anexo 1.4 - Quadro Descritivo de Ações e Metas do Plano de Ação - Programação 2020</t>
  </si>
  <si>
    <t>Obs:  O anexo 1.4  deve ser preenchido para todos os projetos/atividades de 2020, apresentando as ações, quantificação e descrição da meta, resultados por ação e o indicador da ação. 
As informações devem ser transcritas para Quadro Geral. As células sinalizadas, em cinza, são fórmulas e não devem ser modificadas.</t>
  </si>
  <si>
    <t>Unidade Organizacional:</t>
  </si>
  <si>
    <t xml:space="preserve">Responsável Projeto/Atividade: </t>
  </si>
  <si>
    <t xml:space="preserve">Tipo (Projeto, Atividade, Projeto Específico): </t>
  </si>
  <si>
    <t>ATIVIDADE</t>
  </si>
  <si>
    <t>PROJETO</t>
  </si>
  <si>
    <t>Indicador Vinculado ( preenchimento opcional)</t>
  </si>
  <si>
    <t>Denominação do Projeto ou Atividade :</t>
  </si>
  <si>
    <t>PROJETO ESPECÍFICO</t>
  </si>
  <si>
    <t>Objetivo Geral :</t>
  </si>
  <si>
    <t xml:space="preserve">Objetivo Estratégico Principal : </t>
  </si>
  <si>
    <t>Promover o exercício ético e qualificado da profissão</t>
  </si>
  <si>
    <t xml:space="preserve">Objetivo Estratégico  ODS  ( preenchimento facultativo) : </t>
  </si>
  <si>
    <t>06 - Água limpa e saneamento</t>
  </si>
  <si>
    <t xml:space="preserve">Resultado esperado do Projeto/Atividade: </t>
  </si>
  <si>
    <t>Nº</t>
  </si>
  <si>
    <t>Descrição da Ação</t>
  </si>
  <si>
    <t>Período de Execução</t>
  </si>
  <si>
    <t>Custo da Ação (R$)</t>
  </si>
  <si>
    <t>Variação</t>
  </si>
  <si>
    <t>% Partic.
(G)</t>
  </si>
  <si>
    <t>Elementos de despesa</t>
  </si>
  <si>
    <t>Fundo de Apoio</t>
  </si>
  <si>
    <t>Responsável pela Execução</t>
  </si>
  <si>
    <t>Metas Físicas</t>
  </si>
  <si>
    <t xml:space="preserve">Resultados Esperados </t>
  </si>
  <si>
    <t>Início</t>
  </si>
  <si>
    <t>Término</t>
  </si>
  <si>
    <t>Programação 2019
(A)</t>
  </si>
  <si>
    <t>Programação 2020
(B)</t>
  </si>
  <si>
    <t>Valores                        (C=B-A)</t>
  </si>
  <si>
    <t>%
(D=C/A)</t>
  </si>
  <si>
    <t xml:space="preserve">A custear com Recursos do Fundo de Apoio (R$) </t>
  </si>
  <si>
    <t>% Utilização do Fundo de Apoio</t>
  </si>
  <si>
    <t>Meta da Ação  (Quant.)</t>
  </si>
  <si>
    <t>Descrições das Ações</t>
  </si>
  <si>
    <t>Ações Estratégicas Prioritárias</t>
  </si>
  <si>
    <r>
      <t>Número de Atendimentos/ano oriundos dos profissionais da arquitetura e urbanismo e da sociedade</t>
    </r>
    <r>
      <rPr>
        <b/>
        <sz val="20"/>
        <color indexed="8"/>
        <rFont val="Calibri"/>
        <family val="2"/>
      </rPr>
      <t xml:space="preserve"> , sendo XX via telefone; XX via presencial; XX GAD; XX via WhatsApp, etc... (valor previsto)</t>
    </r>
  </si>
  <si>
    <t xml:space="preserve"> Atendimento Eletrônico</t>
  </si>
  <si>
    <r>
      <t xml:space="preserve">Aumento dos índices de satisfação e melhoria dos processos de atendimentos aos profissionais de arquitetura e urbanismo e a sociedade em até 30 dias (Indicador - </t>
    </r>
    <r>
      <rPr>
        <b/>
        <sz val="20"/>
        <color indexed="8"/>
        <rFont val="Calibri"/>
        <family val="2"/>
      </rPr>
      <t>número de solicitações tratadas em até 30 dias</t>
    </r>
    <r>
      <rPr>
        <sz val="20"/>
        <color indexed="8"/>
        <rFont val="Calibri"/>
        <family val="2"/>
      </rPr>
      <t>)</t>
    </r>
  </si>
  <si>
    <t xml:space="preserve">Reserva de Contingência </t>
  </si>
  <si>
    <t xml:space="preserve">EXEMPLO </t>
  </si>
  <si>
    <t>Serviços de Terceiros- Aluguéis e Encargos</t>
  </si>
  <si>
    <t>Total</t>
  </si>
  <si>
    <t>LEGENDA: P = PROJETO/ A = ATIVIDADE/ FP = FUNDO DE APOIO</t>
  </si>
  <si>
    <t>Comentários/Justificativas:</t>
  </si>
  <si>
    <t>Legenda: Situação da Ação e Metas</t>
  </si>
  <si>
    <t>(1)</t>
  </si>
  <si>
    <t>Inicial</t>
  </si>
  <si>
    <t>(2)</t>
  </si>
  <si>
    <t>Nova</t>
  </si>
  <si>
    <t>(3)</t>
  </si>
  <si>
    <t>Excluída</t>
  </si>
  <si>
    <t>(4)</t>
  </si>
  <si>
    <t>Reformulada</t>
  </si>
  <si>
    <t>Orientações para o Quadro Descritivo:</t>
  </si>
  <si>
    <r>
      <rPr>
        <b/>
        <sz val="20"/>
        <color indexed="8"/>
        <rFont val="Calibri"/>
        <family val="2"/>
      </rPr>
      <t xml:space="preserve">1. Unidade Responsável : </t>
    </r>
    <r>
      <rPr>
        <sz val="20"/>
        <color indexed="8"/>
        <rFont val="Calibri"/>
        <family val="2"/>
      </rPr>
      <t xml:space="preserve">nome da Unidade Organizacional, na forma do organograma, Colegiado e o nome das Comissões Permanentes e Especiais que serão responsáveis pelo projeto/atividade.
</t>
    </r>
    <r>
      <rPr>
        <b/>
        <sz val="20"/>
        <color indexed="8"/>
        <rFont val="Calibri"/>
        <family val="2"/>
      </rPr>
      <t>2.Tipo (Projeto / Atividade/ Projeto Específico):</t>
    </r>
    <r>
      <rPr>
        <sz val="20"/>
        <color indexed="8"/>
        <rFont val="Calibri"/>
        <family val="2"/>
      </rPr>
      <t xml:space="preserve">
• Projeto (P): nome do Projeto. O Projeto compreende um conjunto de ações inter-relacionadas, coordenadas e orientadas para o alcance de resultados, com prazo e recursos definidos.
• Projeto Específico(PE): projeto planejado para incorporação dos recursos oriundos de Saldos de Exercícios Anteriores, de acordo com a deliberação plenária nº 84-03/2019, que prevê “autorizar a utilização de superávit financeiro, apurado no balanço patrimonial do exercício imediatamente anterior, em despesas de capital e em projetos específicos com seus respectivos Planos de Trabalho e com duração não superior a um exercício, de caráter não continuado, em ações cuja realização seja suportada por despesas de natureza corrente”.
• Atividade (A): nome da Atividade. A Atividade compreende um conjunto de ações permanentes e rotineiras relacionadas à gestão do CAU/BR, que contribuem para a melhoria do desempenho da Entidade.
</t>
    </r>
    <r>
      <rPr>
        <b/>
        <sz val="20"/>
        <color indexed="8"/>
        <rFont val="Calibri"/>
        <family val="2"/>
      </rPr>
      <t xml:space="preserve">3.Indicador Vinculado ( preenchimento opcional): </t>
    </r>
    <r>
      <rPr>
        <sz val="20"/>
        <color indexed="8"/>
        <rFont val="Calibri"/>
        <family val="2"/>
      </rPr>
      <t xml:space="preserve">selecionar o indicador vinculado a este projeto/atividade.
</t>
    </r>
    <r>
      <rPr>
        <b/>
        <sz val="20"/>
        <color indexed="8"/>
        <rFont val="Calibri"/>
        <family val="2"/>
      </rPr>
      <t xml:space="preserve">4. FP: fundo de apoio. </t>
    </r>
    <r>
      <rPr>
        <sz val="20"/>
        <color indexed="8"/>
        <rFont val="Calibri"/>
        <family val="2"/>
      </rPr>
      <t xml:space="preserve">Informar se o projeto ou atividade será financiada por recursos oriundos do fundo de apoio dos CAU/UF, apenas para os CAU/Básicos. </t>
    </r>
    <r>
      <rPr>
        <b/>
        <sz val="20"/>
        <color indexed="8"/>
        <rFont val="Calibri"/>
        <family val="2"/>
      </rPr>
      <t>Atenção:</t>
    </r>
    <r>
      <rPr>
        <sz val="20"/>
        <color indexed="8"/>
        <rFont val="Calibri"/>
        <family val="2"/>
      </rPr>
      <t xml:space="preserve">Cabe salientar que os CAU Básico, na elaboração de sua programação para 2020, deverão observar com maior rigor todos os procedimentos e estratégias estabelecidas nas presentes Diretrizes e na Resolução nº 119, valendo ressaltar “Art. 6° Os recursos provenientes do Fundo de Apoio deverão ser utilizados em estrita conformidade com o Plano de Ação aprovado, sendo vedada a sua utilização para despesas de capital”. Vale ressaltar também  que a participação nas reuniões plenárias ampliadas e o valor do CSC devem ser custeados pelo Fundo de Apoio.
</t>
    </r>
    <r>
      <rPr>
        <b/>
        <sz val="20"/>
        <color indexed="8"/>
        <rFont val="Calibri"/>
        <family val="2"/>
      </rPr>
      <t xml:space="preserve">5. Denominação: </t>
    </r>
    <r>
      <rPr>
        <sz val="20"/>
        <color indexed="8"/>
        <rFont val="Calibri"/>
        <family val="2"/>
      </rPr>
      <t xml:space="preserve">nome do Projeto ou Atividade.
</t>
    </r>
    <r>
      <rPr>
        <b/>
        <sz val="20"/>
        <color indexed="8"/>
        <rFont val="Calibri"/>
        <family val="2"/>
      </rPr>
      <t>6. Objetivo Geral (Projeto / Atividade):</t>
    </r>
    <r>
      <rPr>
        <sz val="20"/>
        <color indexed="8"/>
        <rFont val="Calibri"/>
        <family val="2"/>
      </rPr>
      <t xml:space="preserve"> é a motivação geral e a síntese dos efeitos que se deseja produzir, no horizonte de tempo do projeto. Deve ser desafiador e possuir uma ligação direta com as necessidades do público-alvo (interno e externo). Por isso, sua formulação está associada à transformação desejada, traduzida pelos resultados do projeto.
As perguntas a serem respondidas com esta formulação são:
• O que se quer agregar com este projeto?
• Quais os ganhos a serem perseguidos? 
• Quais as mudanças a serem alcançadas, na situação atual, ao final do projeto?
Nas Atividades, o Objetivo Geral deve descrever a finalidade da atividade, com concisão e precisão.
</t>
    </r>
    <r>
      <rPr>
        <b/>
        <sz val="20"/>
        <color indexed="8"/>
        <rFont val="Calibri"/>
        <family val="2"/>
      </rPr>
      <t xml:space="preserve">7. Objetivos Estratégicos: </t>
    </r>
    <r>
      <rPr>
        <sz val="20"/>
        <color indexed="8"/>
        <rFont val="Calibri"/>
        <family val="2"/>
      </rPr>
      <t xml:space="preserve">neste campo deve ser informado o objetivo estratégico ao qual o projeto ou atividade está diretamente relacionado (principal). Foram estabelecidos 14 (quatorze) objetivos estratégicos, de acordo com o Mapa Estratégico do CAU.
</t>
    </r>
    <r>
      <rPr>
        <b/>
        <sz val="20"/>
        <color indexed="8"/>
        <rFont val="Calibri"/>
        <family val="2"/>
      </rPr>
      <t xml:space="preserve">8. Objetivos de Desenvolvimento Sustentável (Facultativo): </t>
    </r>
    <r>
      <rPr>
        <sz val="20"/>
        <color indexed="8"/>
        <rFont val="Calibri"/>
        <family val="2"/>
      </rPr>
      <t xml:space="preserve">são uma agenda mundial adotada durante a Cúpula das Nações Unidas sobre o Desenvolvimento Sustentável, composta por 17 objetivos e 169 metas a serem atingidos até 2030. Ao firmar o compromisso de incluir os ODS à sua estratégia, o CAU abre caminho para melhorar sua atuação e atender aos anseios da sociedade por projetos e serviços alinhados aos princípios da sustentabilidade. Neste contexto, torna-se facultativo o enquadramento dos projetos e atividades nos ODS em 2020.
</t>
    </r>
    <r>
      <rPr>
        <b/>
        <sz val="20"/>
        <color indexed="8"/>
        <rFont val="Calibri"/>
        <family val="2"/>
      </rPr>
      <t xml:space="preserve">9. Resultados: </t>
    </r>
    <r>
      <rPr>
        <sz val="20"/>
        <color indexed="8"/>
        <rFont val="Calibri"/>
        <family val="2"/>
      </rPr>
      <t xml:space="preserve">os resultados são os efeitos que devem ser produzidos com a execução do projeto/atividade, dentro do seu horizonte do tempo. Refletem o objetivo geral do projeto/atividade e representam o seu desdobramento em metas mensuráveis.
Resultado = Transformação + Indicador + Meta + Prazo 
</t>
    </r>
    <r>
      <rPr>
        <b/>
        <sz val="20"/>
        <color indexed="8"/>
        <rFont val="Calibri"/>
        <family val="2"/>
      </rPr>
      <t xml:space="preserve">10.Metas Físicas: </t>
    </r>
    <r>
      <rPr>
        <sz val="20"/>
        <color indexed="8"/>
        <rFont val="Calibri"/>
        <family val="2"/>
      </rPr>
      <t>bem ou serviço qualificado e quantificado resultante da execução da ação. Para efeito de padronização, as metas são organizadas em dois conjuntos
a) Quantificação da meta: consiste no quantitativo da ação. 
b) Descrição da meta:
i. Metas de atendimento - consiste na intenção, expressa numericamente, de cada ação quanto a pessoas (físicas ou jurídicas) a serem beneficiadas pelo projeto. Exemplo: número de pessoas capacitadas. 
ii. Metas de entrega - consistem na intenção, expressa numericamente, de cada ação quanto a bens, serviços ou processos realizados para contribuir com o alcance dos resultados previstos no projeto. Exemplo: equipamentos adquiridos.
• Meta da Ação: mensurar a quantidade que deseja alcançar com a realização da ação. 
• Ações: ações são iniciativas especificas que devem ser executadas dentro de um projeto ou de uma atividade para produzir os resultados estabelecidos. 
A ação deve transmitir com clareza a sua finalidade, conteúdo e forma de implementação (o que vai ser feito, por que será feito, onde será feito, quando será feito, como vai ser feito e com que finalidade, por quem será feito e quanto vai custar). Exemplo: Realização de cursos de capacitação no SICCAU. 
• Ações Estratégicas Prioritárias: selecionar as ações que melhor se enquadram com o objetivo geral.  A opção "Não se aplica" deve ser utilizada quando a ação descrita não faz parte do rol das "Ações Estratégicas Prioritárias".
11.Resultados esperados:</t>
    </r>
    <r>
      <rPr>
        <b/>
        <sz val="20"/>
        <color indexed="8"/>
        <rFont val="Calibri"/>
        <family val="2"/>
      </rPr>
      <t xml:space="preserve"> </t>
    </r>
    <r>
      <rPr>
        <sz val="20"/>
        <color indexed="8"/>
        <rFont val="Calibri"/>
        <family val="2"/>
      </rPr>
      <t xml:space="preserve">os resultados são os efeitos que devem ser produzidos com a execução da ação, dentro do seu horizonte do tempo. 
</t>
    </r>
    <r>
      <rPr>
        <b/>
        <sz val="20"/>
        <color indexed="8"/>
        <rFont val="Calibri"/>
        <family val="2"/>
      </rPr>
      <t xml:space="preserve">12.Período de Execução: </t>
    </r>
    <r>
      <rPr>
        <sz val="20"/>
        <color indexed="8"/>
        <rFont val="Calibri"/>
        <family val="2"/>
      </rPr>
      <t xml:space="preserve">corresponde ao tempo de duração da ação. As datas de início e término da ação devem ser estabelecidas considerando-se: o tempo necessário à sua execução, o período de maturação para gerar o impacto desejado sobre os resultados e a vinculação com outras ações que a devam preceder ou suceder.
</t>
    </r>
    <r>
      <rPr>
        <b/>
        <sz val="20"/>
        <color indexed="8"/>
        <rFont val="Calibri"/>
        <family val="2"/>
      </rPr>
      <t>13. Custo da ação:</t>
    </r>
    <r>
      <rPr>
        <sz val="20"/>
        <color indexed="8"/>
        <rFont val="Calibri"/>
        <family val="2"/>
      </rPr>
      <t xml:space="preserve"> valor detalhado dos recursos necessários para a realização da ação:
a) Programação “X-1” (valor aprovado no ano anterior): indicar o custo total da ação aprovado no ano anterior;
b) Programação “X” (valor previsto para o ano seguinte): indicar o custo total da ação prevista para o ano seguinte.
• Variação: valor e percentual de variação entre os valores aprovados e os valores previstos.
• % de Participação: indicar o percentual de participação do valor previsto de cada ação sobre o custo total do projeto/ atividade.
</t>
    </r>
    <r>
      <rPr>
        <b/>
        <sz val="20"/>
        <color indexed="8"/>
        <rFont val="Calibri"/>
        <family val="2"/>
      </rPr>
      <t xml:space="preserve">14. Elementos de despesa: </t>
    </r>
    <r>
      <rPr>
        <sz val="20"/>
        <color indexed="8"/>
        <rFont val="Calibri"/>
        <family val="2"/>
      </rPr>
      <t xml:space="preserve">selecionar os elementos de despesas de acordo com as classificações dos grupos no Siscont.
</t>
    </r>
    <r>
      <rPr>
        <b/>
        <sz val="20"/>
        <color indexed="8"/>
        <rFont val="Calibri"/>
        <family val="2"/>
      </rPr>
      <t xml:space="preserve">15. A custear com Recursos do Fundo de Apoio: </t>
    </r>
    <r>
      <rPr>
        <sz val="20"/>
        <color indexed="8"/>
        <rFont val="Calibri"/>
        <family val="2"/>
      </rPr>
      <t xml:space="preserve">compreende o valor que será custeado com recursos do Fundo de Apoio em cada elemento de despesas.
</t>
    </r>
    <r>
      <rPr>
        <b/>
        <sz val="20"/>
        <color indexed="8"/>
        <rFont val="Calibri"/>
        <family val="2"/>
      </rPr>
      <t>16. Responsável pela Execução –</t>
    </r>
    <r>
      <rPr>
        <sz val="20"/>
        <color indexed="8"/>
        <rFont val="Calibri"/>
        <family val="2"/>
      </rPr>
      <t xml:space="preserve"> nome do responsável pela execução da ação.
</t>
    </r>
  </si>
  <si>
    <t>Identificação do Plano de Ação</t>
  </si>
  <si>
    <t>Indicador Vinculado ( preenchimento opcional):</t>
  </si>
  <si>
    <t>Presidência</t>
  </si>
  <si>
    <t>Departamento Administrativo</t>
  </si>
  <si>
    <t>Departamento Técnico</t>
  </si>
  <si>
    <t>Departamento e Gestão Financeira</t>
  </si>
  <si>
    <t>Assessoria as Comissões de Ética e de Relações Institucionais</t>
  </si>
  <si>
    <t>Departamento de Ensino e Formação</t>
  </si>
  <si>
    <t>Comissão Ordinária</t>
  </si>
  <si>
    <t>Comissão Especial</t>
  </si>
  <si>
    <t>Comissão Temporária</t>
  </si>
  <si>
    <t xml:space="preserve">Tipo (Projeto, Atividade): </t>
  </si>
  <si>
    <t>Atividade</t>
  </si>
  <si>
    <t>Projeto</t>
  </si>
  <si>
    <t>01 - Erradicação da pobreza</t>
  </si>
  <si>
    <t>02 - Fome zero e agricultura sustentável</t>
  </si>
  <si>
    <t>03 - Saúde e bem-estar</t>
  </si>
  <si>
    <t>04 - Educação de qualidade</t>
  </si>
  <si>
    <t>05 - Igualdade de gênero</t>
  </si>
  <si>
    <t>07 - Energia limpa e acessível </t>
  </si>
  <si>
    <t>08 - Trabalho decente e crescimento econômico</t>
  </si>
  <si>
    <t>09 - Inovação infraestrutura</t>
  </si>
  <si>
    <t>10 - Redução das desigualdades</t>
  </si>
  <si>
    <t>11 - Cidades e comunidades sustentáveis</t>
  </si>
  <si>
    <t>12 - Consumo e produção responsáveis</t>
  </si>
  <si>
    <t>13 - Ação contra a mudança global do clima</t>
  </si>
  <si>
    <t>14 - Vida na água</t>
  </si>
  <si>
    <t>15 - Vida terrestre</t>
  </si>
  <si>
    <t>16 - Paz, justiça e instituições eficazes</t>
  </si>
  <si>
    <t>17 - Parcerias e meios de implementação</t>
  </si>
  <si>
    <t>Tornar a fiscalização um vetor de melhoria do exercício da Arquitetura e Urbanismo</t>
  </si>
  <si>
    <t>Assegurar a eficácia no atendimento e no relacionamento com os Arquitetos e Urbanistas e a Sociedade</t>
  </si>
  <si>
    <t>Estimular o conhecimento, o uso de processos criativos e a difusão das melhores práticas em Arquitetura e Urbanismo</t>
  </si>
  <si>
    <t>Influenciar as diretrizes do ensino de Arquitetura e Urbanismo e sua formação continuada</t>
  </si>
  <si>
    <t>Garantir a participação dos Arquitetos e Urbanistas no planejamento territorial e na gestão urbana</t>
  </si>
  <si>
    <t>Estimular a produção da Arquitetura e Urbanismo como política de Estado</t>
  </si>
  <si>
    <t>Assegurar a eficácia no relacionamento e comunicação com a sociedade</t>
  </si>
  <si>
    <t>Fomentar o acesso da sociedade à Arquitetura e Urbanismo</t>
  </si>
  <si>
    <t>Assegurar a sustentabilidade financeira</t>
  </si>
  <si>
    <t>Aprimorar e inovar os processos e as ações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</si>
  <si>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</si>
  <si>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</si>
  <si>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</si>
  <si>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01.01.001 - Presidência - Ações do CAU</t>
  </si>
  <si>
    <t>01.01.002.001 - Acomp. e Reuniões  Extraordinárias com as Comissões, Departamentos e Regionais</t>
  </si>
  <si>
    <t>01.01.003.001 - Setor Jurídico</t>
  </si>
  <si>
    <t>01.01.004.001 - Secretaria da Presidência</t>
  </si>
  <si>
    <t>01.01.005 - Despesas com Diárias e Deslocamentos do Exercício Anterior</t>
  </si>
  <si>
    <t>01.01.006 - Bibiblioteca CAU/SP</t>
  </si>
  <si>
    <t>01.01.007 - Pagamento RH - Setores Lotados diret. na Presidência</t>
  </si>
  <si>
    <t>01.02 - Plenárias - Atividades e Ações</t>
  </si>
  <si>
    <t>01.03 - Conselho Diretor - Atividades e Ações</t>
  </si>
  <si>
    <t>01.04.001 - Funcionamento e Sustentabilidade do CAU/SP</t>
  </si>
  <si>
    <t>01.04.002 - Reforma e Estruturação da Nova SEDE do CAU/SP (Compra da Sede)</t>
  </si>
  <si>
    <t>01.04.003 - Sustentabilidade da Nova Sede</t>
  </si>
  <si>
    <t>01.05.001 - Vice Presidência - Diárias e Deslocamento</t>
  </si>
  <si>
    <t>01.05.002 - Pagamento RH da Vice Presidência</t>
  </si>
  <si>
    <t xml:space="preserve">01.06.001 - Divulgação e Comunicação Institucional </t>
  </si>
  <si>
    <t>01.06.002 - Atividades do Setor de Comunicação</t>
  </si>
  <si>
    <t>01.06.003 - Pagamento RH - Setor de Comunicação</t>
  </si>
  <si>
    <t>01.07.001 - Conselho de Entidades de Arquitetura e Urbanismo SP (CEAU) - Diárias e Deslocamento</t>
  </si>
  <si>
    <t>01.08.001.001 - Regional ABC</t>
  </si>
  <si>
    <t>01.08.002.001 - Bauru/Marília</t>
  </si>
  <si>
    <t>01.08.003.001 - Ribeirão Preto/Franca/Barretos</t>
  </si>
  <si>
    <t>01.08.004.001 - São José dos Campos</t>
  </si>
  <si>
    <t>01.08.005.001 - Santos/Registro</t>
  </si>
  <si>
    <t>01.08.006.001 - Mogi das Cruzes</t>
  </si>
  <si>
    <t>01.08.007.001 - Presidente Prudente</t>
  </si>
  <si>
    <t>01.08.008.001 - Campinas</t>
  </si>
  <si>
    <t>01.08.009.001 - São José do Rio Preto</t>
  </si>
  <si>
    <t>01.08.010.001 - Sorocaba</t>
  </si>
  <si>
    <t>01.08.011 - Pagamento RH - Regionais CAU/SP</t>
  </si>
  <si>
    <t>01.09.001.001 - CAU/SP Itinerante com as Regionais</t>
  </si>
  <si>
    <t>01.09.001.002 -  CAU nas Cidades (Origem: Cons. Diretor) Operacional GEPET</t>
  </si>
  <si>
    <t>01.09.002 - Internacion.- Planej. Estrat. e Estrut. Intermun._Escritórios de Ativ. Urbanisticas e Arq.</t>
  </si>
  <si>
    <t xml:space="preserve">01.09.003 - Viagens: Atividades e Ações dos Conselheiros e Funcionários </t>
  </si>
  <si>
    <t>01.09.004 - Eventos do CAU/SP</t>
  </si>
  <si>
    <t>01.09.005 - Prom. da Arqu. Urb. através da Elab. e Revis. Normas Edit. ABNT (CAU/BR e CAU/SP)</t>
  </si>
  <si>
    <t>01.09.006 - Ações com as entidades que compõe o CEAU</t>
  </si>
  <si>
    <t>01.09.007 - Congresso da UIA - Rio de Janeiro</t>
  </si>
  <si>
    <t>01.10 - Compra e Reforma das Sedes do CAU/SP - Plenária</t>
  </si>
  <si>
    <t>01.11 - Assistência Técnica em Habitações de Interesse Social – ATHIS - Gabinete</t>
  </si>
  <si>
    <t>01.12 - Patrocínio/Parcerias do CAU-SP</t>
  </si>
  <si>
    <t>01.13 - Ouvidoria do CAU/SP (Capacitação)</t>
  </si>
  <si>
    <t>01.14 -  Implantar trab. Colabor. c/ foco na evolu. do SICCAU e Sist. Inf. c/ ênfase na Fiscalização - GEPET</t>
  </si>
  <si>
    <t>02.01.001.002 - Pagamento RH - Departamento Administrativo</t>
  </si>
  <si>
    <t>02.01.002.001 - Capacitação dos Funcionários e Dirigentes do CAU/SP</t>
  </si>
  <si>
    <t>02.01.002.002 - Aprimoramentos do RH e Gestão do Pessoal</t>
  </si>
  <si>
    <t>02.01.003.001 - Departamento Administrativo - Capacitação do Funcionamento do Atendimento</t>
  </si>
  <si>
    <t>02.01.003.002 - Pagto RH de Atendimento</t>
  </si>
  <si>
    <t>02.01.004.001 - Sistema de Gestão da Informação e Documentação - TI</t>
  </si>
  <si>
    <t>02.01.004.002 - Manutenção Física da SEDE CAU/SP</t>
  </si>
  <si>
    <t xml:space="preserve">02.02.001.001 - Elab. Indicadores, avaliação e sistematização das ações de Fiscalização - C. Fixo </t>
  </si>
  <si>
    <t>02.02.001.002 - Pagamento RH - Departamento Técnico Fiscalização - (CEP, C FIS e Fiscais)</t>
  </si>
  <si>
    <t>02.02.001.003 - Pagamento RH - Departamento Técnico Fiscalização - CFIS</t>
  </si>
  <si>
    <t>02.02.001.004 - Pagamento RH - Fiscais</t>
  </si>
  <si>
    <t>02.02.001.005 - Fiscalização nas cidades com os escritórios volantes</t>
  </si>
  <si>
    <t>02.02.002.001 - Fiscalização do CAU-SP - Capacitação (Com Aplicativo)</t>
  </si>
  <si>
    <t>02.02.002.002 - Desenvolvimento de Aplicativo Móvel para Equipe de Fiscalização do CAU/SP</t>
  </si>
  <si>
    <t>02.03.001.001 - Gestão Financeira, Capacit. Reun. Técnicas -Equipes, Ações da Inad. e elab. Sus. Finac. CAU/SP - DGF</t>
  </si>
  <si>
    <t>02.03.001.002 - Pagamento RH - Departamento Financeiro</t>
  </si>
  <si>
    <t>02.03.001.003 - Pagto das Taxas Bancárias e Arpen (DGF) e Sustentação da Gestão Financeira (CAU)</t>
  </si>
  <si>
    <t>02.03.001.004 - Inadimplência</t>
  </si>
  <si>
    <t xml:space="preserve">02.03.002.001 - Observat de Capt de Recursos e projeções; Sistema de Dados (Proj Piloto ) Estrat;Estudos especiais; </t>
  </si>
  <si>
    <t>02.03.002.002 - Arquitetura XXI</t>
  </si>
  <si>
    <t>02.03.002.003 - Planejamento e Ações Estratégicas</t>
  </si>
  <si>
    <t>02.03.003.001 - CAU-SGI (Capacit, Diagnóstico, Pesquisa. Avaliação e SIstemat. de Proposições)</t>
  </si>
  <si>
    <t>02.03.003.002 - Gestão e Transição Financeira com Capacticação, Dianóstico e Avaliação</t>
  </si>
  <si>
    <t>02.03.004.001 - CSC CAU (Transferências de recursos)</t>
  </si>
  <si>
    <t>02.03.004.002.001 - SISCAF (Manutenção e Treinamento)</t>
  </si>
  <si>
    <t>02.03.004.002.002 - Relatório Mensal e Aprimoramentos (Capacitação)</t>
  </si>
  <si>
    <t>02.03.004.002.003 - Plataforma T.I. e SGI</t>
  </si>
  <si>
    <t>02.03.004.003 - Outras despesas do CSC (0800 e TAQ 2018)</t>
  </si>
  <si>
    <t>02.03.005 - Fundo de Apoio aos CAU's Básicos. Transf. De Recursos e acomp. das Atividade e Ações</t>
  </si>
  <si>
    <t>02.04.001.002 - Pagamento RH - Comissão de Ética e Comissão de Relações Institucionais</t>
  </si>
  <si>
    <t>02.05.001.002 - Pagamento RH - Departamento de Ensino e Formação</t>
  </si>
  <si>
    <t>03.01.001 - Comissão de Ética e Disciplina do CAU/SP (CED – CAU/SP) - Atividades e Ações</t>
  </si>
  <si>
    <t>03.02.001 - Comissão de Ensino e Formação do CAU/SP (CEF – CAU/SP) - Atividades e Ações</t>
  </si>
  <si>
    <t>03.02.002 - Eventos Acadêmicos e Acomp das Colações de Grau - Conselheiros  (CEF – CAU/SP)</t>
  </si>
  <si>
    <t>03.02.003 - CAU nas Universidades (CEF – CAU/SP)</t>
  </si>
  <si>
    <t>03.02.004 - Acreditação de Cursos (CEF – CAU/SP)</t>
  </si>
  <si>
    <t>03.03.001 - Comissão de Exercício Profissional do CAU/SP (CEP – CAU/SP) - Atividades e Ações</t>
  </si>
  <si>
    <t>03.04.001 - Comissão de Organização e Administração do CAU/SP (COA – CAU/SP) - Atividades e Ações</t>
  </si>
  <si>
    <t>03.05.001 - Comissão de Planejamento e Finanças do CAU/SP (CPFi – CAU/SP)  - Atividades e Ações</t>
  </si>
  <si>
    <t>03.06.001 - Comissão de Fiscalização do CAU/SP (CF – CAU/SP)  - Atividades e Ações</t>
  </si>
  <si>
    <t>03.06.002 - Fiscalizar e Orientar</t>
  </si>
  <si>
    <t>03.06.003 - Fiscalização em Foco</t>
  </si>
  <si>
    <t>03.06.004 - Projeto Piloto - Atras do balcão</t>
  </si>
  <si>
    <t>04.01.001 - Comissão de Desenvolvimento Profissional do CAU/SP (CPP – CAU/SP)</t>
  </si>
  <si>
    <t>04.02.001 - Comissão de Política Urbana, Ambiental e Territorial do CAU/SP (CPUAT – CAU/SP)</t>
  </si>
  <si>
    <t>04.03.001 - Comissão de Comunicação do CAU/SP (CCom – CAU/SP)</t>
  </si>
  <si>
    <t>04.04.001 - Comissão de Relações Institucionais do CAU/SP (CRI – CAU/SP)</t>
  </si>
  <si>
    <t>04.05.001 - Comissão de Patrimônio Cultural do CAU/SP (CPC – CAU/SP)</t>
  </si>
  <si>
    <t>04.06.001 - Dotação Comissões Especiais</t>
  </si>
  <si>
    <t>05.01.001 - Comissão Temporária de Aquisição da Sede do CAUSP</t>
  </si>
  <si>
    <t>05.02.001 - Comissão Temporária de Assistência Técnica para Habitação de Interesse Social - ATHIS</t>
  </si>
  <si>
    <t>05.03.001 - Comissão Temporária Parlamentar do CAUSP</t>
  </si>
  <si>
    <t>05.04.001 - Comissão Temporária para realização de Concurso Público CTCP-CAUSP(DPOSP - 0278-09/2019)</t>
  </si>
  <si>
    <t>05.05.001 - Comissão Temporária de Seleção para proc. e julg. de Chamamento Público</t>
  </si>
  <si>
    <t>05.06.001 - Comissão Temporária de Acompanhamento e Proposições para o Congresso UIA2020</t>
  </si>
  <si>
    <t>05.07.001 - Comissão Temporário de Acessibilidade</t>
  </si>
  <si>
    <t>05.08.001 - Comissão Temporária de Mobilidade Urbana do CAU/SP</t>
  </si>
  <si>
    <t>05.09.001 - Comissão Temporária de Habitação</t>
  </si>
  <si>
    <t>05.10.001 - Comissão Temporária de BIM (Building Information Modeling/Modelação da Informação da Construção)</t>
  </si>
  <si>
    <t>05.11.001 - Comissão Temporária para Sistematização da Legislação Ambiental</t>
  </si>
  <si>
    <t>05.12.001 - Comissão Temporária de Processo Administrativo Disciplinar (EAD) - (DPOSP - 0277-08/2019)</t>
  </si>
  <si>
    <t>05.13.001 - Comissão Temporária de Processo de Sindicância Investigativa</t>
  </si>
  <si>
    <t>05.14.001 - Comissão Temporária de Arquitetas e Urbanistas Paulistas do CAU/SP</t>
  </si>
  <si>
    <t>05.15.001 - Comissão Temporária Nova</t>
  </si>
  <si>
    <t>05.15.002 - Comissão Temporária Nova</t>
  </si>
  <si>
    <t>05.15.003 - Comissão Temporária Nova</t>
  </si>
  <si>
    <t>06.01 - Reserva de Contingência do CAU/SP</t>
  </si>
  <si>
    <t>N/A</t>
  </si>
  <si>
    <t>16. Responsável pela Execução – nome do responsável pela execução da ação.</t>
  </si>
  <si>
    <r>
      <rPr>
        <b/>
        <sz val="11"/>
        <color indexed="8"/>
        <rFont val="Calibri"/>
        <family val="2"/>
      </rPr>
      <t xml:space="preserve">1. Unidade Responsável : </t>
    </r>
    <r>
      <rPr>
        <sz val="11"/>
        <color theme="1"/>
        <rFont val="Calibri"/>
        <family val="2"/>
        <scheme val="minor"/>
      </rPr>
      <t>nome da Unidade Organizacional, na forma do organograma, Colegiado e o nome das Comissões Permanentes e Especiais que serão responsáveis pelo projeto/atividade.</t>
    </r>
  </si>
  <si>
    <r>
      <rPr>
        <b/>
        <sz val="11"/>
        <color indexed="8"/>
        <rFont val="Calibri"/>
        <family val="2"/>
      </rPr>
      <t>2.Tipo (Projeto / Atividade/ Projeto Específico):</t>
    </r>
    <r>
      <rPr>
        <sz val="11"/>
        <color theme="1"/>
        <rFont val="Calibri"/>
        <family val="2"/>
        <scheme val="minor"/>
      </rPr>
      <t xml:space="preserve">
• Projeto (P): nome do Projeto. O Projeto compreende um conjunto de ações inter-relacionadas, coordenadas e orientadas para o alcance de resultados, com prazo e recursos definidos.
• Projeto Específico(PE): projeto planejado para incorporação dos recursos oriundos de Saldos de Exercícios Anteriores, de acordo com a deliberação plenária nº 84-03/2019, que prevê “autorizar a utilização de superávit financeiro, apurado no balanço patrimonial do exercício imediatamente anterior, em despesas de capital e em projetos específicos com seus respectivos Planos de Trabalho e com duração não superior a um exercício, de caráter não continuado, em ações cuja realização seja suportada por despesas de natureza corrente”.
• Atividade (A): nome da Atividade. A Atividade compreende um conjunto de ações permanentes e rotineiras relacionadas à gestão do CAU/BR, que contribuem para a melhoria do desempenho da Entidade.</t>
    </r>
  </si>
  <si>
    <r>
      <rPr>
        <b/>
        <sz val="11"/>
        <color indexed="8"/>
        <rFont val="Calibri"/>
        <family val="2"/>
      </rPr>
      <t xml:space="preserve">3.Indicador Vinculado ( preenchimento opcional): </t>
    </r>
    <r>
      <rPr>
        <sz val="11"/>
        <color theme="1"/>
        <rFont val="Calibri"/>
        <family val="2"/>
        <scheme val="minor"/>
      </rPr>
      <t>selecionar o indicador vinculado a este projeto/atividade.</t>
    </r>
  </si>
  <si>
    <r>
      <rPr>
        <b/>
        <sz val="11"/>
        <color indexed="8"/>
        <rFont val="Calibri"/>
        <family val="2"/>
      </rPr>
      <t>4. FP:</t>
    </r>
    <r>
      <rPr>
        <sz val="11"/>
        <color theme="1"/>
        <rFont val="Calibri"/>
        <family val="2"/>
        <scheme val="minor"/>
      </rPr>
      <t xml:space="preserve"> fundo de apoio. Informar se o projeto ou atividade será financiada por recursos oriundos do fundo de apoio dos CAU/UF, apenas para os CAU/Básicos. Atenção:Cabe salientar que os CAU Básico, na elaboração de sua programação para 2020, deverão observar com maior rigor todos os procedimentos e estratégias estabelecidas nas presentes Diretrizes e na Resolução nº 119, valendo ressaltar “Art. 6° Os recursos provenientes do Fundo de Apoio deverão ser utilizados em estrita conformidade com o Plano de Ação aprovado, sendo vedada a sua utilização para despesas de capital”. Vale ressaltar também  que a participação nas reuniões plenárias ampliadas e o valor do CSC devem ser custeados pelo Fundo de Apoio.</t>
    </r>
  </si>
  <si>
    <r>
      <rPr>
        <b/>
        <sz val="11"/>
        <color indexed="8"/>
        <rFont val="Calibri"/>
        <family val="2"/>
      </rPr>
      <t>5. Denominação:</t>
    </r>
    <r>
      <rPr>
        <sz val="11"/>
        <color theme="1"/>
        <rFont val="Calibri"/>
        <family val="2"/>
        <scheme val="minor"/>
      </rPr>
      <t xml:space="preserve"> nome do Projeto ou Atividade.</t>
    </r>
  </si>
  <si>
    <r>
      <rPr>
        <b/>
        <sz val="11"/>
        <color indexed="8"/>
        <rFont val="Calibri"/>
        <family val="2"/>
      </rPr>
      <t xml:space="preserve">6. Objetivo Geral (Projeto / Atividade): </t>
    </r>
    <r>
      <rPr>
        <sz val="11"/>
        <color theme="1"/>
        <rFont val="Calibri"/>
        <family val="2"/>
        <scheme val="minor"/>
      </rPr>
      <t>é a motivação geral e a síntese dos efeitos que se deseja produzir, no horizonte de tempo do projeto. Deve ser desafiador e possuir uma ligação direta com as necessidades do público-alvo (interno e externo). Por isso, sua formulação está associada à transformação desejada, traduzida pelos resultados do projeto.
As perguntas a serem respondidas com esta formulação são:
• O que se quer agregar com este projeto?
• Quais os ganhos a serem perseguidos? 
• Quais as mudanças a serem alcançadas, na situação atual, ao final do projeto?
Nas Atividades, o Objetivo Geral deve descrever a finalidade da atividade, com concisão e precisão.</t>
    </r>
  </si>
  <si>
    <r>
      <rPr>
        <b/>
        <sz val="11"/>
        <color indexed="8"/>
        <rFont val="Calibri"/>
        <family val="2"/>
      </rPr>
      <t>7. Objetivos Estratégicos:</t>
    </r>
    <r>
      <rPr>
        <sz val="11"/>
        <color theme="1"/>
        <rFont val="Calibri"/>
        <family val="2"/>
        <scheme val="minor"/>
      </rPr>
      <t xml:space="preserve"> neste campo deve ser informado o objetivo estratégico ao qual o projeto ou atividade está diretamente relacionado (principal). Foram estabelecidos 14 (quatorze) objetivos estratégicos, de acordo com o Mapa Estratégico do CAU.</t>
    </r>
  </si>
  <si>
    <r>
      <rPr>
        <b/>
        <sz val="11"/>
        <color indexed="8"/>
        <rFont val="Calibri"/>
        <family val="2"/>
      </rPr>
      <t xml:space="preserve">8. Objetivos de Desenvolvimento Sustentável (Facultativo): </t>
    </r>
    <r>
      <rPr>
        <sz val="11"/>
        <color theme="1"/>
        <rFont val="Calibri"/>
        <family val="2"/>
        <scheme val="minor"/>
      </rPr>
      <t>são uma agenda mundial adotada durante a Cúpula das Nações Unidas sobre o Desenvolvimento Sustentável, composta por 17 objetivos e 169 metas a serem atingidos até 2030. Ao firmar o compromisso de incluir os ODS à sua estratégia, o CAU abre caminho para melhorar sua atuação e atender aos anseios da sociedade por projetos e serviços alinhados aos princípios da sustentabilidade. Neste contexto, torna-se facultativo o enquadramento dos projetos e atividades nos ODS em 2020.</t>
    </r>
  </si>
  <si>
    <t>Identifique seu plano de ação inserindo as informações nos campos abaixo</t>
  </si>
  <si>
    <t xml:space="preserve">Ajuda de preenchimento: </t>
  </si>
  <si>
    <r>
      <rPr>
        <b/>
        <sz val="11"/>
        <color indexed="8"/>
        <rFont val="Calibri"/>
        <family val="2"/>
      </rPr>
      <t>9. Resultados:</t>
    </r>
    <r>
      <rPr>
        <sz val="11"/>
        <color theme="1"/>
        <rFont val="Calibri"/>
        <family val="2"/>
        <scheme val="minor"/>
      </rPr>
      <t xml:space="preserve"> os resultados são os efeitos que devem ser produzidos com a execução do projeto/atividade, dentro do seu horizonte do tempo. Refletem o objetivo geral do projeto/atividade e representam o seu desdobramento em metas mensuráveis.
Resultado = Transformação + Indicador + Meta + Prazo </t>
    </r>
  </si>
  <si>
    <r>
      <rPr>
        <b/>
        <sz val="11"/>
        <color indexed="8"/>
        <rFont val="Calibri"/>
        <family val="2"/>
      </rPr>
      <t xml:space="preserve">10.Metas Físicas: </t>
    </r>
    <r>
      <rPr>
        <sz val="11"/>
        <color theme="1"/>
        <rFont val="Calibri"/>
        <family val="2"/>
        <scheme val="minor"/>
      </rPr>
      <t>bem ou serviço qualificado e quantificado resultante da execução da ação. Para efeito de padronização, as metas são organizadas em dois conjuntos
a) Quantificação da meta: consiste no quantitativo da ação. 
b) Descrição da meta:
i. Metas de atendimento - consiste na intenção, expressa numericamente, de cada ação quanto a pessoas (físicas ou jurídicas) a serem beneficiadas pelo projeto. Exemplo: número de pessoas capacitadas. 
ii. Metas de entrega - consistem na intenção, expressa numericamente, de cada ação quanto a bens, serviços ou processos realizados para contribuir com o alcance dos resultados previstos no projeto. Exemplo: equipamentos adquiridos.
• Meta da Ação: mensurar a quantidade que deseja alcançar com a realização da ação. 
• Ações: ações são iniciativas especificas que devem ser executadas dentro de um projeto ou de uma atividade para produzir os resultados estabelecidos. 
A ação deve transmitir com clareza a sua finalidade, conteúdo e forma de implementação (o que vai ser feito, por que será feito, onde será feito, quando será feito, como vai ser feito e com que finalidade, por quem será feito e quanto vai custar). Exemplo: Realização de cursos de capacitação no SICCAU. 
• Ações Estratégicas Prioritárias: selecionar as ações que melhor se enquadram com o objetivo geral.  A opção "Não se aplica" deve ser utilizada quando a ação descrita não faz parte do rol das "Ações Estratégicas Prioritárias".</t>
    </r>
  </si>
  <si>
    <r>
      <rPr>
        <b/>
        <sz val="11"/>
        <color indexed="8"/>
        <rFont val="Calibri"/>
        <family val="2"/>
      </rPr>
      <t>11.Resultados esperados:</t>
    </r>
    <r>
      <rPr>
        <sz val="11"/>
        <color theme="1"/>
        <rFont val="Calibri"/>
        <family val="2"/>
        <scheme val="minor"/>
      </rPr>
      <t xml:space="preserve"> os resultados são os efeitos que devem ser produzidos com a execução da ação, dentro do seu horizonte do tempo. </t>
    </r>
  </si>
  <si>
    <r>
      <rPr>
        <b/>
        <sz val="11"/>
        <color indexed="8"/>
        <rFont val="Calibri"/>
        <family val="2"/>
      </rPr>
      <t xml:space="preserve">12.Período de Execução: </t>
    </r>
    <r>
      <rPr>
        <sz val="11"/>
        <color theme="1"/>
        <rFont val="Calibri"/>
        <family val="2"/>
        <scheme val="minor"/>
      </rPr>
      <t>corresponde ao tempo de duração da ação. As datas de início e término da ação devem ser estabelecidas considerando-se: o tempo necessário à sua execução, o período de maturação para gerar o impacto desejado sobre os resultados e a vinculação com outras ações que a devam preceder ou suceder.</t>
    </r>
  </si>
  <si>
    <r>
      <rPr>
        <b/>
        <sz val="11"/>
        <color indexed="8"/>
        <rFont val="Calibri"/>
        <family val="2"/>
      </rPr>
      <t>13. Custo da ação:</t>
    </r>
    <r>
      <rPr>
        <sz val="11"/>
        <color theme="1"/>
        <rFont val="Calibri"/>
        <family val="2"/>
        <scheme val="minor"/>
      </rPr>
      <t xml:space="preserve"> valor detalhado dos recursos necessários para a realização da ação:
a) Programação “X-1” (valor aprovado no ano anterior): indicar o custo total da ação aprovado no ano anterior;
b) Programação “X” (valor previsto para o ano seguinte): indicar o custo total da ação prevista para o ano seguinte.
• Variação: valor e percentual de variação entre os valores aprovados e os valores previstos.
• % de Participação: indicar o percentual de participação do valor previsto de cada ação sobre o custo total do projeto/ atividade.</t>
    </r>
  </si>
  <si>
    <r>
      <rPr>
        <b/>
        <sz val="11"/>
        <color indexed="8"/>
        <rFont val="Calibri"/>
        <family val="2"/>
      </rPr>
      <t xml:space="preserve">14. Elementos de despesa: </t>
    </r>
    <r>
      <rPr>
        <sz val="11"/>
        <color theme="1"/>
        <rFont val="Calibri"/>
        <family val="2"/>
        <scheme val="minor"/>
      </rPr>
      <t>selecionar os elementos de despesas de acordo com as classificações dos grupos no Siscont.</t>
    </r>
  </si>
  <si>
    <r>
      <rPr>
        <b/>
        <sz val="11"/>
        <color indexed="8"/>
        <rFont val="Calibri"/>
        <family val="2"/>
      </rPr>
      <t>15. A custear com Recursos do Fundo de Apoio:</t>
    </r>
    <r>
      <rPr>
        <sz val="11"/>
        <color theme="1"/>
        <rFont val="Calibri"/>
        <family val="2"/>
        <scheme val="minor"/>
      </rPr>
      <t xml:space="preserve"> compreende o valor que será custeado com recursos do Fundo de Apoio em cada elemento de despesas.</t>
    </r>
  </si>
  <si>
    <t>1.</t>
  </si>
  <si>
    <t>2.</t>
  </si>
  <si>
    <t>3.</t>
  </si>
  <si>
    <t>4.</t>
  </si>
  <si>
    <t>5.</t>
  </si>
  <si>
    <t>6.</t>
  </si>
  <si>
    <t>7.</t>
  </si>
  <si>
    <t>Identifique as ações do plano de ação inserindo as informações nos campos abaixo</t>
  </si>
  <si>
    <t>Plano de ação 2020</t>
  </si>
  <si>
    <t>Auto-Atendimento</t>
  </si>
  <si>
    <t>Qualificação dos Canais de Atendimento</t>
  </si>
  <si>
    <t>Ações Locais em Mídia</t>
  </si>
  <si>
    <t>Ações Nacionais em Mídia</t>
  </si>
  <si>
    <t>Atualização do Portal da Transparência</t>
  </si>
  <si>
    <t>Representação em Instâncias Públicas</t>
  </si>
  <si>
    <t>Câmaras Temáticas</t>
  </si>
  <si>
    <t>Editais de Patrocínio</t>
  </si>
  <si>
    <t>Capacitação em ATHIS</t>
  </si>
  <si>
    <t>Cooperação Técnica para ATHIS</t>
  </si>
  <si>
    <t>Ações de Melhoria da Qualidade do Ensino</t>
  </si>
  <si>
    <t>CAU nas Escolas</t>
  </si>
  <si>
    <t>Audiências de Conciliação</t>
  </si>
  <si>
    <t>Melhoria de Processo Ético</t>
  </si>
  <si>
    <t>Palestras e campanhas sobre Aspectos Éticos</t>
  </si>
  <si>
    <t>Cooperação Técnica para Fiscalização</t>
  </si>
  <si>
    <t>Plataforma de Georreferenciamento</t>
  </si>
  <si>
    <t>Fiscalização Orientativa</t>
  </si>
  <si>
    <t>Fiscalização em Obras</t>
  </si>
  <si>
    <t>TOTAL</t>
  </si>
  <si>
    <t>Elemento de Despesa</t>
  </si>
  <si>
    <t>Reuniões Ordinárias</t>
  </si>
  <si>
    <t>Reuniões Extraordinárias</t>
  </si>
  <si>
    <t>Viagens</t>
  </si>
  <si>
    <t>Capacitação fora do estado (SP)</t>
  </si>
  <si>
    <t>6.2.2.1.1.01.01.01.001.001 - Salários</t>
  </si>
  <si>
    <t>6.2.2.1.1.01.01.01.001.002 - Gratificação de Função</t>
  </si>
  <si>
    <t>6.2.2.1.1.01.01.01.001.003 - Gratificação de Natal - 13º Salário</t>
  </si>
  <si>
    <t>6.2.2.1.1.01.01.01.001.004 - Férias</t>
  </si>
  <si>
    <t>6.2.2.1.1.01.01.01.001.005 - 1/3 de Férias - CF/88</t>
  </si>
  <si>
    <t>6.2.2.1.1.01.01.01.001.006 - Abono de Férias</t>
  </si>
  <si>
    <t>6.2.2.1.1.01.01.01.001.007 - Hora Extra</t>
  </si>
  <si>
    <t>6.2.2.1.1.01.01.01.001.008 - Indenizações Trabalhistas</t>
  </si>
  <si>
    <t>6.2.2.1.1.01.01.01.001.009 - Gratificação Participação Comissões</t>
  </si>
  <si>
    <t>6.2.2.1.1.01.01.01.001.010 - Gratificação Participação Comissões - Consultoria</t>
  </si>
  <si>
    <t>6.2.2.1.1.01.01.01.002.001 - INSS Patronal</t>
  </si>
  <si>
    <t>6.2.2.1.1.01.01.01.002.002 - FGTS</t>
  </si>
  <si>
    <t xml:space="preserve">6.2.2.1.1.01.01.01.002.003 - PIS s/ Folha de Pagamento </t>
  </si>
  <si>
    <t>6.2.2.1.1.01.01.01.003.001 - Vale Transporte</t>
  </si>
  <si>
    <t>6.2.2.1.1.01.01.01.003.002 - Programa de Alimentação ao Trabalhador - PAT</t>
  </si>
  <si>
    <t>6.2.2.1.1.01.01.01.003.003 - Plano de Saúde</t>
  </si>
  <si>
    <t xml:space="preserve">6.2.2.1.1.01.01.01.003.004 - Outros Benefícios </t>
  </si>
  <si>
    <t>6.2.2.1.1.01.01.01.003.005 - Bolsa Auxílio</t>
  </si>
  <si>
    <t>6.2.2.1.1.01.01.01.003.006 - Salário Maternidade-Empresa Cidadã</t>
  </si>
  <si>
    <t>6.2.2.1.1.01.01.01.003.007 - Auxilio Creche</t>
  </si>
  <si>
    <t>6.2.2.1.1.01.01.02.002 - DIÁRIAS - Funcionários</t>
  </si>
  <si>
    <t>6.2.2.1.1.01.01.02.003 - Deslocamento - Funcionários</t>
  </si>
  <si>
    <t>6.2.2.1.1.01.02.01.001 - Material de Expediente</t>
  </si>
  <si>
    <t>6.2.2.1.1.01.02.01.002 - Material de Limpeza e Produtos de Higiene</t>
  </si>
  <si>
    <t>6.2.2.1.1.01.02.01.003 - Material de Informática</t>
  </si>
  <si>
    <t>6.2.2.1.1.01.02.01.004 - Gêneros Alimentação</t>
  </si>
  <si>
    <t>6.2.2.1.1.01.02.01.005 - Material de Copa e Cozinha</t>
  </si>
  <si>
    <t>6.2.2.1.1.01.02.01.006 - Material de Áudio, Vídeo e Foto</t>
  </si>
  <si>
    <t>6.2.2.1.1.01.02.01.007 - Materiais Elétricos e de Telefonia</t>
  </si>
  <si>
    <t>6.2.2.1.1.01.02.01.008 - Materiais para Manutenção de Bens Móveis</t>
  </si>
  <si>
    <t>6.2.2.1.1.01.02.01.009 - Materiais para Manutenção de Bens Imóveis</t>
  </si>
  <si>
    <t>6.2.2.1.1.01.02.01.010 - Crachas, Uniformes, Tecidos e Aviamentos</t>
  </si>
  <si>
    <t>6.2.2.1.1.01.02.01.011 - Combustíveis e Lubrificantes</t>
  </si>
  <si>
    <t>6.2.2.1.1.01.02.01.012 - Peças e Acessórios para Veículos</t>
  </si>
  <si>
    <t>6.2.2.1.1.01.02.01.013 - Outros Materiais de Consumo</t>
  </si>
  <si>
    <t>6.2.2.1.1.01.02.01.014 - Material Gráfico</t>
  </si>
  <si>
    <t>6.2.2.1.1.01.03.01.001 - Remuneração de Serviços Pessoais</t>
  </si>
  <si>
    <t>6.2.2.1.1.01.03.01.002 - Remuneração de Estagiários</t>
  </si>
  <si>
    <t xml:space="preserve">6.2.2.1.1.01.03.01.003 - INSS - Terceiros </t>
  </si>
  <si>
    <t>6.2.2.1.1.01.03.02.001 - Conselheiros/Convidados</t>
  </si>
  <si>
    <t>6.2.2.1.1.01.03.02.002 - Deslocamento - Conselheiros</t>
  </si>
  <si>
    <t>6.2.2.1.1.01.03.02.003 - auxílio presença</t>
  </si>
  <si>
    <t>6.2.2.1.1.01.03.02.004 - Auxílio representação</t>
  </si>
  <si>
    <t>6.2.2.1.1.01.04.01.001 - Consultoria Contábil</t>
  </si>
  <si>
    <t>6.2.2.1.1.01.04.01.002 - Consultoria Jurídica</t>
  </si>
  <si>
    <t>6.2.2.1.1.01.04.01.003 - Consultoria em Auditoria e Perícia</t>
  </si>
  <si>
    <t>6.2.2.1.1.01.04.01.004 - Outras Consultorias</t>
  </si>
  <si>
    <t>6.2.2.1.1.01.04.01.005 - Assessoria de Comunicação</t>
  </si>
  <si>
    <t>6.2.2.1.1.01.04.01.006 - Assessoria em Informática</t>
  </si>
  <si>
    <t xml:space="preserve">6.2.2.1.1.01.04.02.001 - Divulgação em Jornais, D.O.U. e Revistas </t>
  </si>
  <si>
    <t>6.2.2.1.1.01.04.02.002 - Divulgação em Rádio e TV</t>
  </si>
  <si>
    <t xml:space="preserve">6.2.2.1.1.01.04.02.003 - Revista CAU </t>
  </si>
  <si>
    <t>6.2.2.1.1.01.04.02.004 - Outros Serviços de Comunicação e Divulgação</t>
  </si>
  <si>
    <t>6.2.2.1.1.01.04.03.001 - Sistema ERP - Implanta Informática</t>
  </si>
  <si>
    <t>6.2.2.1.1.01.04.03.002 - Siccau</t>
  </si>
  <si>
    <t>6.2.2.1.1.01.04.03.003 - Call Center</t>
  </si>
  <si>
    <t xml:space="preserve">6.2.2.1.1.01.04.03.004 - Geoprocessamento </t>
  </si>
  <si>
    <t>6.2.2.1.1.01.04.03.005 - GED</t>
  </si>
  <si>
    <t>6.2.2.1.1.01.04.03.006 - Data Center</t>
  </si>
  <si>
    <t>6.2.2.1.1.01.04.03.007 - Manutenção de Sistema de Folha de Pagamento</t>
  </si>
  <si>
    <t>6.2.2.1.1.01.04.03.008 - Outras Manutenções de Sistemas</t>
  </si>
  <si>
    <t>6.2.2.1.1.01.04.04.001 - Serviços de Medicina do Trabalho</t>
  </si>
  <si>
    <t>6.2.2.1.1.01.04.04.002 - Serviços de Seleção, Trein. e Orient. Profissional</t>
  </si>
  <si>
    <t>6.2.2.1.1.01.04.04.003 - Serviços de Intermediação de Estágios</t>
  </si>
  <si>
    <t xml:space="preserve">6.2.2.1.1.01.04.04.004 - Remuneração de Estagiários </t>
  </si>
  <si>
    <t>6.2.2.1.1.01.04.04.005 - Serviços Fotográficos e Vídeos</t>
  </si>
  <si>
    <t>6.2.2.1.1.01.04.04.006 - Serviços de Apoio Administrativo e Operacional</t>
  </si>
  <si>
    <t>6.2.2.1.1.01.04.04.007 - Seguros de Bens Móveis</t>
  </si>
  <si>
    <t xml:space="preserve">6.2.2.1.1.01.04.04.008 - Seguros de Bens Imóveis </t>
  </si>
  <si>
    <t>6.2.2.1.1.01.04.04.009 - Locação de Bens Móveis, Máquinas e Equipamentos</t>
  </si>
  <si>
    <t xml:space="preserve">6.2.2.1.1.01.04.04.010 - Locação de Bens Imóveis </t>
  </si>
  <si>
    <t xml:space="preserve">6.2.2.1.1.01.04.04.011 - Condomínios </t>
  </si>
  <si>
    <t>6.2.2.1.1.01.04.04.012 - Serviços de Reparos, Adapt. e Conserv de Bens Móveis e Imóveis</t>
  </si>
  <si>
    <t>6.2.2.1.1.01.04.04.013 - Manutenção e Conservação de Veículos</t>
  </si>
  <si>
    <t>6.2.2.1.1.01.04.04.014 - Serviços de Energia Elétrica e Gás</t>
  </si>
  <si>
    <t>6.2.2.1.1.01.04.04.015 - Serviços de Água e Esgoto</t>
  </si>
  <si>
    <t>6.2.2.1.1.01.04.04.016 - Serviços de Correios e Telégrafos</t>
  </si>
  <si>
    <t>6.2.2.1.1.01.04.04.017 - Aquisição de Sistemas/Programas (software)</t>
  </si>
  <si>
    <t>6.2.2.1.1.01.04.04.018 - Assinaturas e Periódicos</t>
  </si>
  <si>
    <t>6.2.2.1.1.01.04.04.019 - Serviços Gráficos</t>
  </si>
  <si>
    <t>6.2.2.1.1.01.04.04.020 - Despesas com Telecomunicações</t>
  </si>
  <si>
    <t>6.2.2.1.1.01.04.04.021 - Cópias, Encadernações e Microfilmagens</t>
  </si>
  <si>
    <t>6.2.2.1.1.01.04.04.022 - Serviços de Transporte</t>
  </si>
  <si>
    <t>6.2.2.1.1.01.04.04.023 - Despesas com Concursos</t>
  </si>
  <si>
    <t>6.2.2.1.1.01.04.04.024 - Serviços de Segurança Predial e Preventiva</t>
  </si>
  <si>
    <t>6.2.2.1.1.01.04.04.025 - Carteiras Profissionais</t>
  </si>
  <si>
    <t xml:space="preserve">6.2.2.1.1.01.04.04.026 - Reforma em Bens Imóveis de Terceiros </t>
  </si>
  <si>
    <t>6.2.2.1.1.01.04.04.027 - Despesas Miúdas de Pronto Pagamento</t>
  </si>
  <si>
    <t>6.2.2.1.1.01.04.04.028 - Outras Despesas</t>
  </si>
  <si>
    <t>6.2.2.1.1.01.04.04.029 - Despesas com Serviços de Estacionamento</t>
  </si>
  <si>
    <t>6.2.2.1.1.01.04.06.001 - Passagens - Conselheiros/Convidados</t>
  </si>
  <si>
    <t>6.2.2.1.1.01.04.06.003 - PASSAGENS - Funcionários</t>
  </si>
  <si>
    <t>6.2.2.1.1.01.05.01.001 - Despesas Judiciais</t>
  </si>
  <si>
    <t xml:space="preserve">6.2.2.1.1.01.05.01.002 - Indenizações e Restituições </t>
  </si>
  <si>
    <t>6.2.2.1.1.01.05.01.003 - Impostos e Taxas</t>
  </si>
  <si>
    <t>6.2.2.1.1.01.05.01.004 - Taxas Bancárias</t>
  </si>
  <si>
    <t>6.2.2.1.1.01.05.01.005 - Outros</t>
  </si>
  <si>
    <t>6.2.2.1.1.01.06.01 - Despesas de Exercícios Anteriores</t>
  </si>
  <si>
    <t>6.2.2.1.1.01.07.01.001 - Fundo Nacional de Apoio aos CAU UF</t>
  </si>
  <si>
    <t>6.2.2.1.1.01.07.02.001 - Auxílios a Diversos CAU-UF</t>
  </si>
  <si>
    <t>6.2.2.1.1.01.07.02.002 - Convênios, Acordos e Ajuda a Entidades</t>
  </si>
  <si>
    <t>6.2.2.1.1.01.07.03.001 - Fundo - Centro de Serviços Compartilhados</t>
  </si>
  <si>
    <t>6.2.2.1.1.01.07.03.002 - Reserva de Contíngência do CSC</t>
  </si>
  <si>
    <t>6.2.2.1.1.01.07.03.003 - Outras despesas do CSC</t>
  </si>
  <si>
    <t>6.2.2.1.1.02.01.01.001 - Obras e Instalações em andamento</t>
  </si>
  <si>
    <t xml:space="preserve">6.2.2.1.1.02.01.01.002 - Reformas </t>
  </si>
  <si>
    <t xml:space="preserve">6.2.2.1.1.02.01.02.001 - Títulos e Ações </t>
  </si>
  <si>
    <t xml:space="preserve">6.2.2.1.1.02.01.03.001 - Móveis e Utensílios </t>
  </si>
  <si>
    <t xml:space="preserve">6.2.2.1.1.02.01.03.002 - Máquinas e Equipamentos </t>
  </si>
  <si>
    <t xml:space="preserve">6.2.2.1.1.02.01.03.003 - Instalações </t>
  </si>
  <si>
    <t xml:space="preserve">6.2.2.1.1.02.01.03.004 - Utensílios de Copa e Cozinha </t>
  </si>
  <si>
    <t xml:space="preserve">6.2.2.1.1.02.01.03.005 - Veículos </t>
  </si>
  <si>
    <t xml:space="preserve">6.2.2.1.1.02.01.03.006 - Equipamentos de Processamento de Dados </t>
  </si>
  <si>
    <t xml:space="preserve">6.2.2.1.1.02.01.03.007 - Sistemas de Processamento de Dados </t>
  </si>
  <si>
    <t xml:space="preserve">6.2.2.1.1.02.01.03.008 - Biblioteca </t>
  </si>
  <si>
    <t xml:space="preserve">6.2.2.1.1.02.01.03.009 - Obras de Arte </t>
  </si>
  <si>
    <t xml:space="preserve">6.2.2.1.1.02.01.04.001 - Edifícios </t>
  </si>
  <si>
    <t xml:space="preserve">6.2.2.1.1.02.01.04.002 - Salas </t>
  </si>
  <si>
    <t xml:space="preserve">6.2.2.1.1.02.01.04.003 - Terrenos </t>
  </si>
  <si>
    <t xml:space="preserve">6.2.2.1.1.02.01.05.001 - Marcas e Patentes </t>
  </si>
  <si>
    <t xml:space="preserve">6.2.2.1.1.02.02.01.001 - Títulos e Ações </t>
  </si>
  <si>
    <t xml:space="preserve">6.2.2.1.1.02.02.02.001 - Móveis e Utensílios </t>
  </si>
  <si>
    <t xml:space="preserve">6.2.2.1.1.02.02.02.002 - Máquinas e Equipamentos </t>
  </si>
  <si>
    <t xml:space="preserve">6.2.2.1.1.02.02.02.003 - Instalações </t>
  </si>
  <si>
    <t xml:space="preserve">6.2.2.1.1.02.02.02.004 - Utensílios de Copa e Cozinha </t>
  </si>
  <si>
    <t xml:space="preserve">6.2.2.1.1.02.02.02.005 - Veículos </t>
  </si>
  <si>
    <t xml:space="preserve">6.2.2.1.1.02.02.02.006 - Equipamentos de Processamento de Dados </t>
  </si>
  <si>
    <t xml:space="preserve">6.2.2.1.1.02.02.02.007 - Sistemas de Processamento de Dados </t>
  </si>
  <si>
    <t xml:space="preserve">6.2.2.1.1.02.02.02.008 - Biblioteca </t>
  </si>
  <si>
    <t xml:space="preserve">6.2.2.1.1.02.02.02.009 - Obras de Arte </t>
  </si>
  <si>
    <t xml:space="preserve">6.2.2.1.1.02.02.03.001 - Edifícios </t>
  </si>
  <si>
    <t xml:space="preserve">6.2.2.1.1.02.02.03.002 - Salas </t>
  </si>
  <si>
    <t xml:space="preserve">6.2.2.1.1.02.02.03.003 - Terrenos </t>
  </si>
  <si>
    <t xml:space="preserve">6.2.2.1.1.02.02.04.001 - Marcas e Patentes </t>
  </si>
  <si>
    <t xml:space="preserve">6.2.2.1.1.02.03.01.001 - Despesas de Custeio </t>
  </si>
  <si>
    <t xml:space="preserve">6.2.2.1.1.02.03.01.002 - Aquisição, Reforma e Construção de Sede </t>
  </si>
  <si>
    <t>6.2.2.1.1.02.03.01.003 - Amortizações de Empréstimos (Dívida Fundada)</t>
  </si>
  <si>
    <t xml:space="preserve">6.2.2.1.1.02.03.02.001 - Despesas de Exercícios Anteriores </t>
  </si>
  <si>
    <t>6.2.2.1.1.02.04.01.001 - Transferências de Capital A</t>
  </si>
  <si>
    <t>6.2.2.1.1.03.99 - RESERVA DE CONTIGÊNCIA</t>
  </si>
  <si>
    <t>Capacitação dentro do estado, organizado pelo CAU/SP</t>
  </si>
  <si>
    <t>Capacitação dentro do estado, não organizado pelo CAU/SP</t>
  </si>
  <si>
    <t>Seminário fora do estado (SP)</t>
  </si>
  <si>
    <t>Seminário dentro do estado, não organizado pelo CAU/SP</t>
  </si>
  <si>
    <t>Seminário dentro do estado, organizado pelo CAU/SP</t>
  </si>
  <si>
    <t>Centro de Custo</t>
  </si>
  <si>
    <t>O Setor de Planejamento, Orçamento e Projetos irá realizar o preenchimento desta área, favor deixar branco.</t>
  </si>
  <si>
    <t>Não se aplica</t>
  </si>
  <si>
    <t>Cronograma de Ações do Plano de Ação</t>
  </si>
  <si>
    <t>Identifique as datas e orçamento em que as ações do plano de ação serão executadas, inserindo as informações nos campos abaixo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</si>
  <si>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</si>
  <si>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</si>
  <si>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</si>
  <si>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</si>
  <si>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</si>
  <si>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</si>
  <si>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</si>
  <si>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</si>
  <si>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</si>
  <si>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</si>
  <si>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</si>
  <si>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</si>
  <si>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ANUAL</t>
  </si>
  <si>
    <t>Atendimento Eletrônico (SICCAU)</t>
  </si>
  <si>
    <t>Atendimento Telefônico (IGEO)</t>
  </si>
  <si>
    <t>Cor fortes para preenchimento de campos</t>
  </si>
  <si>
    <t>Anotações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</si>
  <si>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</si>
  <si>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</si>
  <si>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</si>
  <si>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</si>
  <si>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</si>
  <si>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</si>
  <si>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</si>
  <si>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</si>
  <si>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</si>
  <si>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</si>
  <si>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</si>
  <si>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</si>
  <si>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CÓDIGO DO CENTRO DE CUSTO (deixar em branco, GF irá preencher)</t>
  </si>
  <si>
    <t>Recursos Humanos - Salários e Encargos</t>
  </si>
  <si>
    <t>Recursos Humanos - Benefícios</t>
  </si>
  <si>
    <t>Recursos Humanos - Encargos</t>
  </si>
  <si>
    <t>Ações Administrativas Gerais</t>
  </si>
  <si>
    <t>Pagamentos Gerais de Serviços Tercerizados</t>
  </si>
  <si>
    <t>Ações de melhorias Gerais</t>
  </si>
  <si>
    <t>RELATÓRIO EXCEL FCP</t>
  </si>
  <si>
    <t>Ações do Plano de Ação (Manutenção)</t>
  </si>
  <si>
    <t xml:space="preserve">Categoria </t>
  </si>
  <si>
    <t>Organização de Eventos (Seminários/Palestras/WorkShops/Reuniões/Encontros)</t>
  </si>
  <si>
    <t>Participação em Eventos (Seminários/Palestras/WorkShops/Reuniões/Encontros/Formaturas/Colações de Grau)</t>
  </si>
  <si>
    <t>Capacitação de Funcionários/Conselheiros</t>
  </si>
  <si>
    <t>Aplicação de Capacitação</t>
  </si>
  <si>
    <t>Reuniões Técnicas</t>
  </si>
  <si>
    <t>Categoria das Ações</t>
  </si>
  <si>
    <t>Plano de Trabalho: Eventos</t>
  </si>
  <si>
    <t>Caso tenha escolhido as categorias "Organização de Eventos" ou "Participação em Eventos" para alguma das ações na guia (2.Formulário Ações), realize o preenchimento a baixo.</t>
  </si>
  <si>
    <t>Estrutura do evento</t>
  </si>
  <si>
    <t>Denominação do Projeto ou Atividade:</t>
  </si>
  <si>
    <t>Objetivo Geral:</t>
  </si>
  <si>
    <t xml:space="preserve">Objetivo Estratégico Principal: </t>
  </si>
  <si>
    <t xml:space="preserve">Objetivo Estratégico ODS  (preenchimento facultativo): </t>
  </si>
  <si>
    <t>Filmagem</t>
  </si>
  <si>
    <t>Fotográfia</t>
  </si>
  <si>
    <t>Cofee Break</t>
  </si>
  <si>
    <t>Projetor</t>
  </si>
  <si>
    <t>Tradução simultânea</t>
  </si>
  <si>
    <t>Tradução em libras</t>
  </si>
  <si>
    <t>Gráfica (Folders, Revistas, Manuais)</t>
  </si>
  <si>
    <t>Divulgação em mídias para promover seu evento</t>
  </si>
  <si>
    <t>Crachás de identificação e outros</t>
  </si>
  <si>
    <t>Denominação da Ação</t>
  </si>
  <si>
    <t>Órgão Proponente:</t>
  </si>
  <si>
    <t>Coordenação:</t>
  </si>
  <si>
    <t>Nome do evento:</t>
  </si>
  <si>
    <t>Data de ínicio de evento:</t>
  </si>
  <si>
    <t>Data de fim de evento:</t>
  </si>
  <si>
    <r>
      <t xml:space="preserve">Localização do evento </t>
    </r>
    <r>
      <rPr>
        <i/>
        <sz val="12"/>
        <color indexed="8"/>
        <rFont val="Calibri"/>
        <family val="2"/>
      </rPr>
      <t>(cidade):</t>
    </r>
  </si>
  <si>
    <r>
      <t xml:space="preserve">Localização do evento na cidade: 
</t>
    </r>
    <r>
      <rPr>
        <i/>
        <sz val="12"/>
        <color indexed="8"/>
        <rFont val="Calibri"/>
        <family val="2"/>
      </rPr>
      <t xml:space="preserve">(Citar o nome e endereço do local em que irá ocorrer o evento) </t>
    </r>
  </si>
  <si>
    <t>Quantidade de pessoas previstas para o evento:</t>
  </si>
  <si>
    <t>Informar se haverá necessidade de palestrante:</t>
  </si>
  <si>
    <t>Tutorial</t>
  </si>
  <si>
    <t>PROGRAMAÇÃO</t>
  </si>
  <si>
    <t>EXECUÇÃO</t>
  </si>
  <si>
    <t>Quantitativo da Ação</t>
  </si>
  <si>
    <t>Valor da Ação</t>
  </si>
  <si>
    <t>Ações</t>
  </si>
  <si>
    <t>Categoria da Ação</t>
  </si>
  <si>
    <t>DADOS DO PARTICIPANTE</t>
  </si>
  <si>
    <t>Nome:</t>
  </si>
  <si>
    <t>Instituição:</t>
  </si>
  <si>
    <t>E-mail:</t>
  </si>
  <si>
    <t>Telefone/Celular:</t>
  </si>
  <si>
    <t>CURSO</t>
  </si>
  <si>
    <t>AVALIAÇÕES:</t>
  </si>
  <si>
    <t>Consistência do Conteúdo</t>
  </si>
  <si>
    <t>Adequação da carga horária ao curso</t>
  </si>
  <si>
    <t>Qualidade do material de Apresentação</t>
  </si>
  <si>
    <t>Abordagem prática</t>
  </si>
  <si>
    <t>DOCENTE</t>
  </si>
  <si>
    <t>Conhecimento do assunto</t>
  </si>
  <si>
    <t>Relacionamento com a turma</t>
  </si>
  <si>
    <t>Pontualidade</t>
  </si>
  <si>
    <t>Divulgação e Apresentação do Curso</t>
  </si>
  <si>
    <t>Instalações</t>
  </si>
  <si>
    <t>Insuficiente (1)</t>
  </si>
  <si>
    <t>Bom (5)</t>
  </si>
  <si>
    <t>Ótimo (8)</t>
  </si>
  <si>
    <t>Excelente (10)</t>
  </si>
  <si>
    <t>Formulário</t>
  </si>
  <si>
    <t>Atividade da Ação</t>
  </si>
  <si>
    <t>% de execução</t>
  </si>
  <si>
    <t>Fatores contributivos pelo não atingimento da meta programada
(Se 80% abaixo do programado, favor justificar)</t>
  </si>
  <si>
    <t>% execução</t>
  </si>
  <si>
    <t>Justificativa</t>
  </si>
  <si>
    <t>Estrutura dos Eventos</t>
  </si>
  <si>
    <t>1 Evento</t>
  </si>
  <si>
    <t>2 Evento</t>
  </si>
  <si>
    <t>3 Evento</t>
  </si>
  <si>
    <t>4 Evento</t>
  </si>
  <si>
    <t>5 Evento</t>
  </si>
  <si>
    <t>Atendimento Apoio Coordenação</t>
  </si>
  <si>
    <t>ATENDIMENTO EVENTOS</t>
  </si>
  <si>
    <t>Interior</t>
  </si>
  <si>
    <t>Valor de uma Reunião</t>
  </si>
  <si>
    <t>Nome</t>
  </si>
  <si>
    <t>Local</t>
  </si>
  <si>
    <t>Deslocamento</t>
  </si>
  <si>
    <t>capital</t>
  </si>
  <si>
    <t>interior</t>
  </si>
  <si>
    <t>Diária/ Auxílio Presença/ Auxílio Representação</t>
  </si>
  <si>
    <t>Diárias pagas somente para quem vem de fora do município: R$ 810,00</t>
  </si>
  <si>
    <t>Deslocamento somente para que vem de fora do município, valor pago por quilômetros de distância: R$ 1,39</t>
  </si>
  <si>
    <t>Conselheiros que residem no município o valor é fixo de R$ 320,00</t>
  </si>
  <si>
    <t>Reuniões por Convocação</t>
  </si>
  <si>
    <t>Base de Cálculo</t>
  </si>
  <si>
    <t>Tipo de Atividade</t>
  </si>
  <si>
    <t>Custo</t>
  </si>
  <si>
    <t>Quantidade</t>
  </si>
  <si>
    <t>Viagens Externas</t>
  </si>
  <si>
    <t>Execução Acumulada</t>
  </si>
  <si>
    <r>
      <t xml:space="preserve">Diferença Projeção x 
Execução </t>
    </r>
    <r>
      <rPr>
        <b/>
        <i/>
        <sz val="11"/>
        <color theme="1"/>
        <rFont val="Calibri"/>
        <family val="2"/>
        <scheme val="minor"/>
      </rPr>
      <t>do Período</t>
    </r>
  </si>
  <si>
    <r>
      <t xml:space="preserve">Diferença Projeção x Execução </t>
    </r>
    <r>
      <rPr>
        <b/>
        <i/>
        <sz val="11"/>
        <color theme="1"/>
        <rFont val="Calibri"/>
        <family val="2"/>
        <scheme val="minor"/>
      </rPr>
      <t>Acumulada</t>
    </r>
  </si>
  <si>
    <t xml:space="preserve">Valor do Plano </t>
  </si>
  <si>
    <t>Valor Unitário</t>
  </si>
  <si>
    <t>Capital</t>
  </si>
  <si>
    <t>Anita Affonso Ferreira (Coordenadora)</t>
  </si>
  <si>
    <t>Marcos Cartum (Coordenador Adjunto) </t>
  </si>
  <si>
    <t>Luiz Antonio de Paula Nunes</t>
  </si>
  <si>
    <t>Denise Antonucci</t>
  </si>
  <si>
    <t>Cassia Regina Magaldi</t>
  </si>
  <si>
    <t>Marcia Helena Souza da Silva</t>
  </si>
  <si>
    <t>Claudio Zardo Búrigo</t>
  </si>
  <si>
    <t>Poliana Risso Silva Ueda</t>
  </si>
  <si>
    <t>Rafael Paulo Ambrosio</t>
  </si>
  <si>
    <t>Anita Affonso Ferreira</t>
  </si>
  <si>
    <t>Instruir processos de infração ao Código de Ética e emitir relatórios fundamentados, bem como acompanhar a toda a elaboração do Código de Ética</t>
  </si>
  <si>
    <t>Difusão do Código de Ética e Disciplina para Arquitetos e Urbanistas</t>
  </si>
  <si>
    <t xml:space="preserve">12 deliberações 
</t>
  </si>
  <si>
    <r>
      <t xml:space="preserve">Apreciar e deliberar sobre as denúncias recebidas,  bem como outros assuntos de competência da Comissão, em reuniões da CED-CAU/SP
</t>
    </r>
    <r>
      <rPr>
        <sz val="11"/>
        <color theme="1"/>
        <rFont val="Calibri"/>
        <family val="2"/>
        <scheme val="minor"/>
      </rPr>
      <t>Apreciar e tramitar 200 denúncias ao ano; Discutir os assuntos pautados, dando-lhes os encaminhamentos necessários. 
Analisar as denúncias protocoladas relacionadas a indícios de infrações ética profissional (não cumprimento de contratos, execução de obra, reclamações diversas a respeito dos serviços realizados por profissionais, reserva técnica, violação de direitos autorais, plágio de projetos, entre outros) dando-lhes os encaminhamentos necessários através de despachos e pareceres;  Apresentar os  pareceres emitidos aos membros da CED-CAU/SP para deliberar a respeito; Discutir e deliberar sobre assuntos pertinentes a Comissão; Realizar despachos  administrativos diversos. Previsão de reuniões necessárias: 12 reuniões ordinárias e 24 reuniões extraordinárias</t>
    </r>
  </si>
  <si>
    <t xml:space="preserve">Apurar as denúncias recebidas; 
Arquivar as denúncias não admitidas, em que não restar comprovada falta ética profissional; Instaurar processos éticos para apuração de indícios de infração ética , promovendo a instrução dos processos através de encaminhamentos diversos e audiências de instrução, assegurando os interessados o direito ao contraditório e ao Denunciado a ampla defesa; 
Intermediar tentativas de conciliação entre as partes envolvidas, objetivando pacificar e resolver os conflitos geradores da denúncia;
Propor ao Plenário do CAU/SP a aplicação de sanção disciplinar, quando identificadas infrações ética; Apreciar os recursos contra decisão de não acatamento da denúncia e encaminhá-los ao Plenário do CAU/SP quando houver a manutenção da decisão recorrida de arquivamento liminar, conforme previsto em Resolução. </t>
  </si>
  <si>
    <t xml:space="preserve">24 deliberações 
</t>
  </si>
  <si>
    <t xml:space="preserve">Alinhar entendimentos e uniformizar procedimentos para condução dos processos éticos com as CED-CAU/UF. </t>
  </si>
  <si>
    <t xml:space="preserve">Uniformizar os trâmites processuais. </t>
  </si>
  <si>
    <t>Acelerar  o andamento das apurações das denúncias</t>
  </si>
  <si>
    <r>
      <t xml:space="preserve">DISCUTIR PROCEDIMENTOS PARA JULGAMENTO DE PROCCESSOS ÉTICOS
</t>
    </r>
    <r>
      <rPr>
        <sz val="11"/>
        <color theme="1"/>
        <rFont val="Calibri"/>
        <family val="2"/>
        <scheme val="minor"/>
      </rPr>
      <t>Avaliar os procedimentos para julgamento dos processos de infrações ético-disciplinares adotados pelo CAU/SP, de modo a verificar sua racionalidade e compatibilidade, a partir do levantamento e da análise de referências dos procedimentos e modelos utilizados em outros Conselhos Profissionais para produção de um diagnostico e encaminhamentos. Previsão da necessidade de 06 reuniões técnicas com a participação de até 05 membros da CED-CAU/SP</t>
    </r>
  </si>
  <si>
    <t>Produzir um diagnóstico dos procedimentos para julgamento dos processos de infrações ético-disciplinares e elaborar uma proposta de estruturação de um novo modelo visando otimizar fluxos e atribuições para a relatoria e para o julgamento dos processos</t>
  </si>
  <si>
    <t>Fazer encaminhamentos ao CAU/BR a respeito do concenso obtido nas reuniões realizadas com as CED-CAU/UF da região Sul e Sudeste</t>
  </si>
  <si>
    <t xml:space="preserve"> Ter um material de apoio para palestras voltadas a estudantes de arquitetura e urbanismo. Difundir os conceitos contidos do Código de Ética e Disciplina do CAU/BR, buscando promover o exercício ético e qualificado da profissão.</t>
  </si>
  <si>
    <t>Acelerar  o andamento das apurações, instruir processos e pacificar conflitos geradores das denúncias.</t>
  </si>
  <si>
    <r>
      <t xml:space="preserve">Elaborar Manual sobre ética profissional
</t>
    </r>
    <r>
      <rPr>
        <sz val="11"/>
        <color theme="1"/>
        <rFont val="Calibri"/>
        <family val="2"/>
        <scheme val="minor"/>
      </rPr>
      <t xml:space="preserve">Produzir material para ser divulgado aos profissionais arquitetos e urbanistas com orientações sobre o exercício ético profissional a luz do Código de Ética e Disciplina do CAU/BR. Previsão da necessidade de três reuniões técnicas com até três membros da Comissão. Tiragem de mil exemplares. Obs. Considerar despesas gráficas para impresão do material no plano da Comunicação. </t>
    </r>
  </si>
  <si>
    <t>Ter um material de apoio ao profissional de arquitetura e urbanismo. Difundir os conceitos contidos do Código de Ética e Disciplina do CAU/BR, buscando promover o exercício ético e qualificado da profissão.</t>
  </si>
  <si>
    <t>Aprimorar a condução das audiências realizadas pela CED-CAU/SP</t>
  </si>
  <si>
    <t xml:space="preserve"> Difundir os conceitos contidos do Código de Ética e Disciplina do CAU/BR, buscando promover o exercício ético e qualificado da profissão.</t>
  </si>
  <si>
    <r>
      <rPr>
        <b/>
        <sz val="11"/>
        <color theme="1"/>
        <rFont val="Calibri"/>
        <family val="2"/>
        <scheme val="minor"/>
      </rPr>
      <t>Encaminhar até quatro processos ao mês para julgamento em Sessão Plenária</t>
    </r>
    <r>
      <rPr>
        <sz val="11"/>
        <color theme="1"/>
        <rFont val="Calibri"/>
        <family val="2"/>
        <scheme val="minor"/>
      </rPr>
      <t xml:space="preserve">
Apresentar em Sessão Plenária   pareceres referentes aos processos analisados, com proposta de extinção e arquivamento dos autos ou aplicação de sanção ético-disciplinar, após aprovação da CED-CAU/SP. </t>
    </r>
  </si>
  <si>
    <t>Arquivar processos em que não for comprovada falta ética profissional; Aplicar  sanções ético disciplinares à profissionais registrados nesse Conselho quando identificada infrações ao Código de Ética do CAU/BR e/ou ao Art. 18 da Lei 12.378/2010</t>
  </si>
  <si>
    <t>Difundir os conceitos contidos do Código de Ética e Disciplina do CAU/BR, buscando promover o exercício ético e qualificado da profissão.</t>
  </si>
  <si>
    <t>Difundir os conceitos contidos do Código de Ética e Disciplina do CAU/BR, buscando promover o exercício ético e qualificado da profissão</t>
  </si>
  <si>
    <r>
      <rPr>
        <b/>
        <sz val="11"/>
        <color theme="1"/>
        <rFont val="Calibri"/>
        <family val="2"/>
        <scheme val="minor"/>
      </rPr>
      <t>Realizar palestras sobre ética profissional, conforme demanda - parceria Ensino e Formação</t>
    </r>
    <r>
      <rPr>
        <sz val="11"/>
        <color theme="1"/>
        <rFont val="Calibri"/>
        <family val="2"/>
        <scheme val="minor"/>
      </rPr>
      <t xml:space="preserve">
Realizar palestras em universidades, em parceria com àrea de Ensino e Formação profissional. Obs. Não estimado nesse plano despesas com diárias e deslocamento  considerando que trata-se de um projeto da àrea de Ensino e Formação, no qual a CED-CAU/SP faz parceria.</t>
    </r>
  </si>
  <si>
    <r>
      <t xml:space="preserve">Participar do projeto CAU nos Municípios - parceria Relações Institucionais
</t>
    </r>
    <r>
      <rPr>
        <sz val="11"/>
        <color theme="1"/>
        <rFont val="Calibri"/>
        <family val="2"/>
        <scheme val="minor"/>
      </rPr>
      <t>Ter um representante da Comissão de Ética e Disciplina do CAU/SP nos eventos CAU no Município. Previsão de participar de 09 eventos. Obs. Não considerado despesas com diárias e deslocamentos considerando que trata-se de um projeto da Comissão de Relações Institucionais no qual a CED-CAU/SP pretende participar.</t>
    </r>
  </si>
  <si>
    <t>Programação 2021
(B)</t>
  </si>
  <si>
    <t>Reprogramação 2020
(A)</t>
  </si>
  <si>
    <t>-</t>
  </si>
  <si>
    <r>
      <t xml:space="preserve">Reunião Técnica - as decisões proferidas nas reuniões
</t>
    </r>
    <r>
      <rPr>
        <sz val="11"/>
        <color theme="1"/>
        <rFont val="Calibri"/>
        <family val="2"/>
        <scheme val="minor"/>
      </rPr>
      <t xml:space="preserve">
Dar celeridade a despachos administrativos diversos, conforme deliberado nas reuniões da CED-CAU/SP. Previsão de 04 reuniões técnicas da Coordenação por mês. (12 meses)</t>
    </r>
  </si>
  <si>
    <t>4 - Ação mantida</t>
  </si>
  <si>
    <t>8 - Ação mantida</t>
  </si>
  <si>
    <r>
      <t xml:space="preserve">Participar de encontros das CED-CAU/UF. Encontros CED-SUL + 03 
</t>
    </r>
    <r>
      <rPr>
        <sz val="11"/>
        <color theme="1"/>
        <rFont val="Calibri"/>
        <family val="2"/>
        <scheme val="minor"/>
      </rPr>
      <t>Debater aspectos observados nas denúncias recebidas juntamente com as CED-UF da região Sul e Sudeste com a  finalidade de contribuir com sugestões de encaminhamentos ao CAU/BR a respeito de temas relacionados a ética profissional e atos normativos que regulamentam os processos éticos disciplinares. Previsão:  três reuniões com a participação de até tres membros da CED-CAU/SP (24/04/2019);  (agosto/2019);  (novembro/2019)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Inclusão &gt; média de 6 membros e 2 dias de eventos</t>
    </r>
  </si>
  <si>
    <r>
      <t xml:space="preserve">Participar dos eventos realizados pela CED- CAU/BR
</t>
    </r>
    <r>
      <rPr>
        <sz val="11"/>
        <color theme="1"/>
        <rFont val="Calibri"/>
        <family val="2"/>
        <scheme val="minor"/>
      </rPr>
      <t xml:space="preserve">Debater  aspectos identificados nas denúncia recebidas na Comissão e os atos normativos que regulamentam o exercício da profissão.  Participação de no mínimo 06 membros da CED-CAU/SP em todos os Seminários  promovidos pela CED-CAU/BR. 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Participar das discussões sobre temas relacionados às denúncias recebidas pelas CED-CAU/UF  abordados nos Seminários promovidos pela CED-CAU/BR , bem como sobre as legislações que regulamentam a condução dos processos éticos, de forma a contribuir com o aprimoramento desses e melhorar os processos internos. Seminários previstos: 17º Seminário da CED-CAU/BR (Porto Alegre)  - 18 e 19/03 (Participação de 05 Conselheiros e assessoria técnica)  ; 18º Seminário da CED-CAU/BR (Sâo Paulo) (Participação de 9 Conselheiros) -  19º Seminário da CED-CAU/BR (Teresina)  - 03,04,05/07/2019 (Participação de 05 Conselheiros e Assessoria Técnica) ;  3º Seminário Nacional  (CED-CAU/BR)  - 09 e 10 de dezembro (Brasília) (participação de 06 Conselheiros).  Obs. Estimado nesse plano apenas diárias e deslocamentos. Valores das passagens não estão inclusos no plano. Considerar no plano de viagens.
</t>
    </r>
    <r>
      <rPr>
        <b/>
        <sz val="11"/>
        <color rgb="FFFF0000"/>
        <rFont val="Calibri"/>
        <family val="2"/>
        <scheme val="minor"/>
      </rPr>
      <t>Inclusão &gt; média de 6 membros e 2 dias de eventos</t>
    </r>
  </si>
  <si>
    <r>
      <t xml:space="preserve">Participar do Treinamento Técnico da CED-CAU/BR
</t>
    </r>
    <r>
      <rPr>
        <sz val="11"/>
        <color theme="1"/>
        <rFont val="Calibri"/>
        <family val="2"/>
        <scheme val="minor"/>
      </rPr>
      <t xml:space="preserve">Aprimorar os procedimentos internos relacionados a apuração das denúncias, instrução processual e julgamento dos processos éticos.  
Aplicar as orientações apresentadas nos treinamentos buscando aprimorar os procedimentos internos relacionados a apuração das denúncias, instrução processual e julgamento dos processos éticos.  Previsão: (Brasilia)  - 20 de agosto e 25 de outubro (Participação de 06 Conselheiros e Assessoria Técnica 03). Participação das assessorias técnica e jurídica de no mínimo 06 membros da CED-CAU/SP em todos os Seminários Técnicos promovidos pela CED-CAU/BR. 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Inclusão &gt; média de 6 membros e 2 dias de eventos</t>
    </r>
  </si>
  <si>
    <t>10 - Ação mantida</t>
  </si>
  <si>
    <t>9 - Ação mantida</t>
  </si>
  <si>
    <t>11 - Ação mantida</t>
  </si>
  <si>
    <t>12 - Ação mantida</t>
  </si>
  <si>
    <r>
      <t xml:space="preserve">Realizar duas palestras sobre ética profissional, ministrada por um Conselheiro,  conforme demanda
</t>
    </r>
    <r>
      <rPr>
        <sz val="11"/>
        <color theme="1"/>
        <rFont val="Calibri"/>
        <family val="2"/>
        <scheme val="minor"/>
      </rPr>
      <t>Participar de eventos diversos relacionados à arquitetura e urbanismo e realizar palestras sobre ética profissional. Estimado duas palestras.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Previsão de 2 membros para cada uma das palestras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/ 1 dia</t>
    </r>
  </si>
  <si>
    <t>6 - Ação mantida</t>
  </si>
  <si>
    <r>
      <t xml:space="preserve">Produzir material voltado para estudantes de arquitetura e urbanismo - Editar material orientativo, (apresentação), contendo conceitos do Código de Ética para apoiar palestras e orientar estudantes.
</t>
    </r>
    <r>
      <rPr>
        <sz val="11"/>
        <color theme="1"/>
        <rFont val="Calibri"/>
        <family val="2"/>
        <scheme val="minor"/>
      </rPr>
      <t xml:space="preserve">
Produzir material para ser divulgado aos estudantes do curso de arquitetura e urbanismo com orientações sobre o exercício ético profissional a luz do Código de Ética e Disciplina do CAU/BR.  Previsão da necessidade de </t>
    </r>
    <r>
      <rPr>
        <b/>
        <sz val="11"/>
        <color rgb="FFFF0000"/>
        <rFont val="Calibri"/>
        <family val="2"/>
        <scheme val="minor"/>
      </rPr>
      <t xml:space="preserve">1 reuniões técnicas com até 3 membros da Comissão </t>
    </r>
  </si>
  <si>
    <t>7 - Ação mantida</t>
  </si>
  <si>
    <t>31/06/2021</t>
  </si>
  <si>
    <t>1 - Ação mantida</t>
  </si>
  <si>
    <t>2 - Ação mantida</t>
  </si>
  <si>
    <t>3 - Ação mantida</t>
  </si>
  <si>
    <t>5  Ação Excluída</t>
  </si>
  <si>
    <t>14 - Ação Excluída</t>
  </si>
  <si>
    <t>17 - Ação incluída</t>
  </si>
  <si>
    <r>
      <t xml:space="preserve">Reunião Técnica dos Conselheiros relatores e realização de audiências - Analisar e apurar três denúncias por reunião.  
</t>
    </r>
    <r>
      <rPr>
        <sz val="11"/>
        <color theme="1"/>
        <rFont val="Calibri"/>
        <family val="2"/>
        <scheme val="minor"/>
      </rPr>
      <t>Analisar denúncias, emitir despacho com encaminhamentos necessários à conclusão da apuração ou parecer para ser apresentado em reunião da CED-CAU/SP ; realizar audiências com a finalidade de pacificar os conflitos geradores das denúncias e instruir os processos instaurados. Previsão de 34 reuniões técnicas com a participação em média de 03 Conselheiros(27/02/2019 (02 Conselheiros) ; 28/02/2019 (01 Conselheiro) ; 26/04/209  (02 Conselheiros) ; 30/04/2019 (04 Conselheiros) ; 02/05/209  (02 Conselheiros) ; 03/05/2019 (02 Conselheiros) ; 09/05/2019 (05 Conselheiros) ; 14/05/2019 (04 Conselheiros) ; 06/06/2019 (05 Conselheiros)
11/06/2019 (03 Conselheiros). Segundo Semestre: + 04 reuniões técnicas mensais com a média de participação de 03 Conselheiros por reunião. (datas a serem definidas)</t>
    </r>
  </si>
  <si>
    <t>Seminário sobre Ética
2 dias com todos os membros da Comissão (perspectiva de que todos os membros das Comissões  do CAU/SP participem e também que seja aberto para sociedade)</t>
  </si>
  <si>
    <t>média</t>
  </si>
  <si>
    <r>
      <t xml:space="preserve">Participar de curso de aperfeiçoamento em conciliação e mediação de conflito
</t>
    </r>
    <r>
      <rPr>
        <sz val="11"/>
        <color theme="1"/>
        <rFont val="Calibri"/>
        <family val="2"/>
        <scheme val="minor"/>
      </rPr>
      <t xml:space="preserve">
Desenvolver técnicas para conduzir as audiências de instrução e conciliação, aprimorando os procedimentos internos. Estimado 01 curso de capacitação para</t>
    </r>
    <r>
      <rPr>
        <b/>
        <sz val="11"/>
        <color rgb="FFFF0000"/>
        <rFont val="Calibri"/>
        <family val="2"/>
        <scheme val="minor"/>
      </rPr>
      <t xml:space="preserve"> todos os membros Conselheiros da CED e Assessorias
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Duração &gt; 4 a 5 dias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(não necessariamente fora das reuniões já estimadas das ordinárias, somente a remuneração dos professores e materiais)</t>
    </r>
  </si>
  <si>
    <t>Programação Inicial 2020</t>
  </si>
  <si>
    <t>Reuniões Extraordinárias reduzidas de 24 para 6</t>
  </si>
  <si>
    <t>Reuniões Técnicas reduzidas de 48 para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</si>
</sst>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"/>
    <numFmt numFmtId="166" formatCode="_(* #,##0.00_);_(* \(#,##0.00\);_(* &quot;-&quot;??_);_(@_)"/>
    <numFmt numFmtId="167" formatCode="_(* #,##0_);_(* \(#,##0\);_(* &quot;-&quot;??_);_(@_)"/>
    <numFmt numFmtId="168" formatCode="_-* #,##0_-;\-* #,##0_-;_-* &quot;-&quot;??_-;_-@_-"/>
    <numFmt numFmtId="169" formatCode="_(&quot;R$&quot;* #,##0.00_);_(&quot;R$&quot;* \(#,##0.00\);_(&quot;R$&quot;* &quot;-&quot;??_);_(@_)"/>
    <numFmt numFmtId="170" formatCode="&quot;R$&quot;\ #,##0.00"/>
    <numFmt numFmtId="171" formatCode="#,##0.00_ ;\-#,##0.00\ "/>
  </numFmts>
  <fonts count="4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15"/>
      <color theme="1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b/>
      <sz val="14"/>
      <color theme="0"/>
      <name val="Arial Narrow"/>
      <family val="2"/>
    </font>
    <font>
      <b/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8" tint="-0.499984740745262"/>
      <name val="Calibri"/>
      <family val="2"/>
      <scheme val="minor"/>
    </font>
    <font>
      <i/>
      <sz val="24"/>
      <color theme="1"/>
      <name val="Calibri"/>
      <family val="2"/>
      <scheme val="minor"/>
    </font>
    <font>
      <b/>
      <sz val="15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8" tint="-0.249977111117893"/>
      <name val="Calibri"/>
      <family val="2"/>
      <scheme val="minor"/>
    </font>
    <font>
      <b/>
      <sz val="12"/>
      <color theme="0"/>
      <name val="Arial"/>
      <family val="2"/>
    </font>
    <font>
      <sz val="11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20"/>
      <color theme="1" tint="0.499984740745262"/>
      <name val="Calibri"/>
      <family val="2"/>
      <scheme val="minor"/>
    </font>
    <font>
      <sz val="8"/>
      <color rgb="FF000000"/>
      <name val="Segoe UI"/>
      <family val="2"/>
    </font>
    <font>
      <b/>
      <sz val="14"/>
      <color theme="0"/>
      <name val="Calibri"/>
      <family val="2"/>
      <scheme val="minor"/>
    </font>
    <font>
      <i/>
      <sz val="12"/>
      <color indexed="8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4" fontId="33" fillId="0" borderId="0" applyFont="0" applyFill="0" applyBorder="0" applyAlignment="0" applyProtection="0"/>
  </cellStyleXfs>
  <cellXfs count="363">
    <xf numFmtId="0" fontId="0" fillId="0" borderId="0" xfId="0"/>
    <xf numFmtId="0" fontId="5" fillId="0" borderId="0" xfId="0" applyFont="1" applyAlignment="1">
      <alignment wrapText="1"/>
    </xf>
    <xf numFmtId="165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vertical="center" wrapText="1"/>
      <protection locked="0"/>
    </xf>
    <xf numFmtId="1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5" fillId="2" borderId="1" xfId="3" applyNumberFormat="1" applyFont="1" applyFill="1" applyBorder="1" applyAlignment="1" applyProtection="1">
      <alignment vertical="center" wrapText="1"/>
      <protection locked="0"/>
    </xf>
    <xf numFmtId="167" fontId="5" fillId="5" borderId="1" xfId="3" applyNumberFormat="1" applyFont="1" applyFill="1" applyBorder="1" applyAlignment="1">
      <alignment vertical="center" wrapText="1"/>
    </xf>
    <xf numFmtId="165" fontId="5" fillId="5" borderId="1" xfId="0" applyNumberFormat="1" applyFont="1" applyFill="1" applyBorder="1" applyAlignment="1">
      <alignment vertical="center" wrapText="1"/>
    </xf>
    <xf numFmtId="168" fontId="5" fillId="2" borderId="1" xfId="0" applyNumberFormat="1" applyFont="1" applyFill="1" applyBorder="1" applyAlignment="1" applyProtection="1">
      <alignment vertical="center" wrapText="1"/>
      <protection locked="0"/>
    </xf>
    <xf numFmtId="165" fontId="5" fillId="5" borderId="1" xfId="0" applyNumberFormat="1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>
      <alignment horizontal="center" vertical="center" wrapText="1"/>
    </xf>
    <xf numFmtId="167" fontId="10" fillId="3" borderId="1" xfId="3" applyNumberFormat="1" applyFont="1" applyFill="1" applyBorder="1" applyAlignment="1">
      <alignment horizontal="right" wrapText="1"/>
    </xf>
    <xf numFmtId="167" fontId="10" fillId="3" borderId="1" xfId="3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3" fontId="10" fillId="3" borderId="1" xfId="0" applyNumberFormat="1" applyFont="1" applyFill="1" applyBorder="1" applyAlignment="1">
      <alignment horizontal="right" wrapText="1"/>
    </xf>
    <xf numFmtId="165" fontId="10" fillId="3" borderId="1" xfId="0" applyNumberFormat="1" applyFont="1" applyFill="1" applyBorder="1" applyAlignment="1">
      <alignment horizontal="right" wrapText="1"/>
    </xf>
    <xf numFmtId="0" fontId="11" fillId="0" borderId="0" xfId="0" applyFont="1" applyAlignment="1">
      <alignment wrapText="1"/>
    </xf>
    <xf numFmtId="0" fontId="12" fillId="2" borderId="0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10" fillId="6" borderId="1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/>
    <xf numFmtId="14" fontId="0" fillId="0" borderId="0" xfId="0" applyNumberFormat="1"/>
    <xf numFmtId="43" fontId="0" fillId="0" borderId="0" xfId="0" applyNumberFormat="1"/>
    <xf numFmtId="9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3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20" fillId="0" borderId="0" xfId="0" applyFont="1"/>
    <xf numFmtId="0" fontId="0" fillId="0" borderId="0" xfId="0" applyAlignment="1"/>
    <xf numFmtId="0" fontId="11" fillId="0" borderId="0" xfId="0" applyFont="1" applyAlignment="1">
      <alignment horizontal="center" vertical="center"/>
    </xf>
    <xf numFmtId="0" fontId="0" fillId="0" borderId="0" xfId="0" applyProtection="1"/>
    <xf numFmtId="0" fontId="11" fillId="0" borderId="0" xfId="0" applyFont="1" applyProtection="1"/>
    <xf numFmtId="0" fontId="16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21" fillId="0" borderId="0" xfId="0" applyFont="1" applyProtection="1"/>
    <xf numFmtId="0" fontId="22" fillId="0" borderId="0" xfId="0" applyFont="1" applyAlignment="1" applyProtection="1">
      <alignment horizontal="center" vertical="center"/>
    </xf>
    <xf numFmtId="0" fontId="23" fillId="0" borderId="13" xfId="0" applyFont="1" applyBorder="1" applyAlignment="1" applyProtection="1">
      <alignment horizontal="left" vertical="center"/>
    </xf>
    <xf numFmtId="0" fontId="13" fillId="0" borderId="0" xfId="0" applyFont="1" applyProtection="1"/>
    <xf numFmtId="0" fontId="24" fillId="0" borderId="0" xfId="0" applyFont="1" applyAlignment="1" applyProtection="1">
      <alignment horizontal="left" vertical="center"/>
    </xf>
    <xf numFmtId="0" fontId="25" fillId="10" borderId="14" xfId="0" applyFont="1" applyFill="1" applyBorder="1" applyAlignment="1" applyProtection="1">
      <alignment horizontal="left" vertical="center"/>
    </xf>
    <xf numFmtId="0" fontId="23" fillId="0" borderId="15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top" wrapText="1"/>
    </xf>
    <xf numFmtId="0" fontId="0" fillId="0" borderId="16" xfId="0" applyBorder="1"/>
    <xf numFmtId="0" fontId="30" fillId="7" borderId="6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0" xfId="0" applyBorder="1"/>
    <xf numFmtId="0" fontId="0" fillId="0" borderId="32" xfId="0" applyBorder="1"/>
    <xf numFmtId="0" fontId="0" fillId="0" borderId="22" xfId="0" applyBorder="1"/>
    <xf numFmtId="0" fontId="0" fillId="0" borderId="62" xfId="0" applyBorder="1"/>
    <xf numFmtId="0" fontId="0" fillId="0" borderId="30" xfId="0" applyBorder="1"/>
    <xf numFmtId="0" fontId="0" fillId="0" borderId="31" xfId="0" applyBorder="1"/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/>
    <xf numFmtId="0" fontId="11" fillId="0" borderId="29" xfId="0" applyFont="1" applyBorder="1"/>
    <xf numFmtId="0" fontId="11" fillId="0" borderId="31" xfId="0" applyFont="1" applyBorder="1"/>
    <xf numFmtId="0" fontId="0" fillId="0" borderId="0" xfId="0" applyAlignment="1">
      <alignment horizontal="right" vertical="center"/>
    </xf>
    <xf numFmtId="9" fontId="0" fillId="0" borderId="0" xfId="1" applyFont="1"/>
    <xf numFmtId="0" fontId="0" fillId="0" borderId="1" xfId="0" applyBorder="1"/>
    <xf numFmtId="0" fontId="0" fillId="0" borderId="72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6" fillId="0" borderId="0" xfId="0" applyNumberFormat="1" applyFont="1" applyAlignment="1">
      <alignment horizontal="center" vertical="center"/>
    </xf>
    <xf numFmtId="0" fontId="0" fillId="0" borderId="3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3" fontId="32" fillId="0" borderId="5" xfId="2" applyFont="1" applyBorder="1" applyAlignment="1" applyProtection="1">
      <alignment horizontal="center" vertical="center"/>
    </xf>
    <xf numFmtId="43" fontId="4" fillId="0" borderId="5" xfId="2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7" fillId="0" borderId="0" xfId="0" applyFont="1" applyAlignment="1" applyProtection="1"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43" fontId="0" fillId="0" borderId="0" xfId="0" applyNumberFormat="1" applyProtection="1">
      <protection locked="0"/>
    </xf>
    <xf numFmtId="9" fontId="0" fillId="0" borderId="0" xfId="1" applyFont="1" applyProtection="1">
      <protection locked="0"/>
    </xf>
    <xf numFmtId="9" fontId="0" fillId="0" borderId="0" xfId="0" applyNumberFormat="1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0" fontId="16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10" borderId="0" xfId="0" applyFont="1" applyFill="1" applyProtection="1"/>
    <xf numFmtId="0" fontId="14" fillId="7" borderId="1" xfId="0" applyFont="1" applyFill="1" applyBorder="1" applyAlignment="1" applyProtection="1">
      <alignment horizontal="center" vertical="center" wrapText="1"/>
    </xf>
    <xf numFmtId="0" fontId="14" fillId="7" borderId="2" xfId="0" applyFont="1" applyFill="1" applyBorder="1" applyAlignment="1" applyProtection="1">
      <alignment horizontal="center" vertical="center" wrapText="1"/>
    </xf>
    <xf numFmtId="0" fontId="15" fillId="8" borderId="1" xfId="0" applyFont="1" applyFill="1" applyBorder="1" applyAlignment="1" applyProtection="1">
      <alignment horizontal="center" vertical="center" wrapText="1"/>
    </xf>
    <xf numFmtId="0" fontId="11" fillId="9" borderId="8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 wrapText="1"/>
    </xf>
    <xf numFmtId="0" fontId="18" fillId="7" borderId="5" xfId="0" applyFont="1" applyFill="1" applyBorder="1" applyAlignment="1" applyProtection="1">
      <alignment horizontal="center" vertical="center" wrapText="1"/>
    </xf>
    <xf numFmtId="14" fontId="0" fillId="0" borderId="5" xfId="0" applyNumberFormat="1" applyBorder="1" applyAlignment="1" applyProtection="1">
      <alignment horizontal="center" vertical="center"/>
    </xf>
    <xf numFmtId="43" fontId="18" fillId="0" borderId="5" xfId="2" applyFont="1" applyBorder="1" applyAlignment="1" applyProtection="1">
      <alignment horizontal="center" vertical="center"/>
    </xf>
    <xf numFmtId="43" fontId="4" fillId="9" borderId="5" xfId="2" applyFont="1" applyFill="1" applyBorder="1" applyAlignment="1" applyProtection="1">
      <alignment horizontal="center" vertical="center"/>
    </xf>
    <xf numFmtId="9" fontId="4" fillId="9" borderId="5" xfId="1" applyFont="1" applyFill="1" applyBorder="1" applyAlignment="1" applyProtection="1">
      <alignment horizontal="center" vertical="center"/>
    </xf>
    <xf numFmtId="0" fontId="0" fillId="9" borderId="5" xfId="0" applyFill="1" applyBorder="1" applyAlignment="1" applyProtection="1">
      <alignment horizontal="center" vertical="center" wrapText="1"/>
    </xf>
    <xf numFmtId="43" fontId="4" fillId="0" borderId="9" xfId="2" applyFont="1" applyBorder="1" applyAlignment="1" applyProtection="1">
      <alignment horizontal="center" vertical="center" wrapText="1"/>
    </xf>
    <xf numFmtId="0" fontId="32" fillId="0" borderId="12" xfId="0" applyNumberFormat="1" applyFont="1" applyBorder="1" applyAlignment="1" applyProtection="1">
      <alignment horizontal="center" vertical="center"/>
    </xf>
    <xf numFmtId="0" fontId="32" fillId="2" borderId="10" xfId="0" applyNumberFormat="1" applyFont="1" applyFill="1" applyBorder="1" applyAlignment="1" applyProtection="1">
      <alignment horizontal="center" vertical="center"/>
    </xf>
    <xf numFmtId="0" fontId="32" fillId="2" borderId="12" xfId="0" applyNumberFormat="1" applyFont="1" applyFill="1" applyBorder="1" applyAlignment="1" applyProtection="1">
      <alignment horizontal="center" vertical="center"/>
    </xf>
    <xf numFmtId="9" fontId="35" fillId="2" borderId="11" xfId="1" applyFont="1" applyFill="1" applyBorder="1" applyAlignment="1" applyProtection="1">
      <alignment horizontal="center" vertical="center"/>
    </xf>
    <xf numFmtId="0" fontId="32" fillId="10" borderId="0" xfId="0" applyFont="1" applyFill="1" applyProtection="1"/>
    <xf numFmtId="0" fontId="32" fillId="0" borderId="69" xfId="0" applyFont="1" applyBorder="1" applyAlignment="1" applyProtection="1">
      <alignment horizontal="left" vertical="top"/>
    </xf>
    <xf numFmtId="0" fontId="32" fillId="0" borderId="70" xfId="0" applyFont="1" applyBorder="1" applyProtection="1"/>
    <xf numFmtId="0" fontId="32" fillId="0" borderId="73" xfId="0" applyNumberFormat="1" applyFont="1" applyBorder="1" applyAlignment="1" applyProtection="1">
      <alignment horizontal="center" vertical="center"/>
    </xf>
    <xf numFmtId="43" fontId="32" fillId="0" borderId="74" xfId="2" applyFont="1" applyBorder="1" applyAlignment="1" applyProtection="1">
      <alignment horizontal="center" vertical="center"/>
    </xf>
    <xf numFmtId="0" fontId="32" fillId="2" borderId="75" xfId="0" applyNumberFormat="1" applyFont="1" applyFill="1" applyBorder="1" applyAlignment="1" applyProtection="1">
      <alignment horizontal="center" vertical="center"/>
    </xf>
    <xf numFmtId="0" fontId="32" fillId="2" borderId="73" xfId="0" applyNumberFormat="1" applyFont="1" applyFill="1" applyBorder="1" applyAlignment="1" applyProtection="1">
      <alignment horizontal="center" vertical="center"/>
    </xf>
    <xf numFmtId="0" fontId="32" fillId="0" borderId="71" xfId="0" applyFont="1" applyBorder="1" applyProtection="1"/>
    <xf numFmtId="43" fontId="11" fillId="0" borderId="6" xfId="0" applyNumberFormat="1" applyFont="1" applyBorder="1" applyProtection="1"/>
    <xf numFmtId="43" fontId="11" fillId="0" borderId="6" xfId="2" applyFont="1" applyBorder="1" applyProtection="1"/>
    <xf numFmtId="9" fontId="11" fillId="0" borderId="6" xfId="1" applyFont="1" applyBorder="1" applyAlignment="1" applyProtection="1">
      <alignment horizontal="center" vertical="center"/>
    </xf>
    <xf numFmtId="0" fontId="11" fillId="0" borderId="6" xfId="0" applyFont="1" applyBorder="1" applyProtection="1"/>
    <xf numFmtId="0" fontId="11" fillId="0" borderId="7" xfId="0" applyFont="1" applyBorder="1" applyProtection="1"/>
    <xf numFmtId="0" fontId="32" fillId="0" borderId="76" xfId="0" applyFont="1" applyBorder="1" applyProtection="1"/>
    <xf numFmtId="43" fontId="32" fillId="0" borderId="77" xfId="2" applyFont="1" applyBorder="1" applyProtection="1"/>
    <xf numFmtId="0" fontId="32" fillId="0" borderId="78" xfId="0" applyFont="1" applyBorder="1" applyProtection="1"/>
    <xf numFmtId="43" fontId="32" fillId="0" borderId="79" xfId="2" applyFont="1" applyBorder="1" applyProtection="1"/>
    <xf numFmtId="0" fontId="32" fillId="0" borderId="0" xfId="0" applyFont="1" applyProtection="1"/>
    <xf numFmtId="43" fontId="0" fillId="0" borderId="0" xfId="0" applyNumberFormat="1" applyAlignment="1" applyProtection="1">
      <alignment horizontal="center" vertical="center"/>
    </xf>
    <xf numFmtId="0" fontId="0" fillId="23" borderId="6" xfId="0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43" fontId="0" fillId="0" borderId="0" xfId="2" applyFont="1" applyAlignment="1" applyProtection="1">
      <alignment horizontal="center" vertical="center"/>
    </xf>
    <xf numFmtId="43" fontId="0" fillId="0" borderId="0" xfId="0" applyNumberFormat="1" applyProtection="1"/>
    <xf numFmtId="0" fontId="0" fillId="21" borderId="64" xfId="0" applyFill="1" applyBorder="1" applyAlignment="1" applyProtection="1">
      <alignment horizontal="center" vertical="center" wrapText="1"/>
    </xf>
    <xf numFmtId="9" fontId="0" fillId="0" borderId="0" xfId="1" applyFont="1" applyProtection="1"/>
    <xf numFmtId="0" fontId="0" fillId="22" borderId="66" xfId="0" applyFill="1" applyBorder="1" applyAlignment="1" applyProtection="1">
      <alignment horizontal="center" vertical="center" wrapText="1"/>
    </xf>
    <xf numFmtId="0" fontId="32" fillId="0" borderId="0" xfId="0" applyFont="1" applyProtection="1">
      <protection locked="0"/>
    </xf>
    <xf numFmtId="0" fontId="34" fillId="20" borderId="1" xfId="7" applyFont="1" applyFill="1" applyBorder="1" applyAlignment="1" applyProtection="1">
      <alignment horizontal="center" vertical="center" wrapText="1"/>
    </xf>
    <xf numFmtId="164" fontId="34" fillId="20" borderId="1" xfId="6" applyFont="1" applyFill="1" applyBorder="1" applyAlignment="1" applyProtection="1">
      <alignment horizontal="center" vertical="center" wrapText="1"/>
    </xf>
    <xf numFmtId="0" fontId="32" fillId="0" borderId="1" xfId="9" applyNumberFormat="1" applyFont="1" applyBorder="1" applyAlignment="1" applyProtection="1">
      <alignment horizontal="left" vertical="center"/>
    </xf>
    <xf numFmtId="0" fontId="26" fillId="0" borderId="1" xfId="0" applyFont="1" applyBorder="1" applyAlignment="1" applyProtection="1">
      <alignment horizontal="center"/>
    </xf>
    <xf numFmtId="44" fontId="32" fillId="0" borderId="1" xfId="4" applyFont="1" applyBorder="1" applyProtection="1"/>
    <xf numFmtId="44" fontId="32" fillId="0" borderId="1" xfId="9" applyFont="1" applyBorder="1" applyProtection="1"/>
    <xf numFmtId="169" fontId="32" fillId="0" borderId="1" xfId="5" applyFont="1" applyBorder="1" applyProtection="1"/>
    <xf numFmtId="0" fontId="11" fillId="0" borderId="64" xfId="7" applyFont="1" applyBorder="1" applyAlignment="1" applyProtection="1">
      <alignment horizontal="center" vertical="center"/>
    </xf>
    <xf numFmtId="0" fontId="0" fillId="0" borderId="0" xfId="0" applyBorder="1" applyProtection="1"/>
    <xf numFmtId="0" fontId="32" fillId="0" borderId="1" xfId="0" applyFont="1" applyBorder="1" applyAlignment="1" applyProtection="1">
      <alignment horizontal="left" vertical="center"/>
    </xf>
    <xf numFmtId="168" fontId="4" fillId="0" borderId="1" xfId="2" applyNumberFormat="1" applyBorder="1" applyAlignment="1" applyProtection="1">
      <alignment horizontal="center"/>
    </xf>
    <xf numFmtId="170" fontId="4" fillId="0" borderId="42" xfId="8" applyNumberFormat="1" applyBorder="1" applyProtection="1"/>
    <xf numFmtId="170" fontId="0" fillId="0" borderId="0" xfId="0" applyNumberFormat="1" applyProtection="1"/>
    <xf numFmtId="0" fontId="37" fillId="2" borderId="1" xfId="0" applyFont="1" applyFill="1" applyBorder="1" applyAlignment="1" applyProtection="1">
      <alignment horizontal="center"/>
    </xf>
    <xf numFmtId="0" fontId="32" fillId="2" borderId="1" xfId="9" applyNumberFormat="1" applyFont="1" applyFill="1" applyBorder="1" applyAlignment="1" applyProtection="1">
      <alignment horizontal="left" vertical="center"/>
    </xf>
    <xf numFmtId="44" fontId="32" fillId="2" borderId="1" xfId="9" applyFont="1" applyFill="1" applyBorder="1" applyProtection="1"/>
    <xf numFmtId="0" fontId="37" fillId="0" borderId="1" xfId="0" applyFont="1" applyBorder="1" applyAlignment="1" applyProtection="1">
      <alignment horizontal="center"/>
    </xf>
    <xf numFmtId="168" fontId="0" fillId="24" borderId="80" xfId="0" applyNumberFormat="1" applyFill="1" applyBorder="1" applyProtection="1"/>
    <xf numFmtId="170" fontId="0" fillId="24" borderId="80" xfId="0" applyNumberFormat="1" applyFill="1" applyBorder="1" applyProtection="1"/>
    <xf numFmtId="0" fontId="38" fillId="0" borderId="0" xfId="0" applyFont="1" applyProtection="1"/>
    <xf numFmtId="4" fontId="0" fillId="0" borderId="0" xfId="0" applyNumberFormat="1" applyProtection="1"/>
    <xf numFmtId="0" fontId="32" fillId="2" borderId="1" xfId="0" applyFont="1" applyFill="1" applyBorder="1" applyAlignment="1" applyProtection="1">
      <alignment horizontal="left" vertical="center"/>
    </xf>
    <xf numFmtId="44" fontId="0" fillId="0" borderId="1" xfId="9" applyFont="1" applyBorder="1" applyAlignment="1" applyProtection="1">
      <alignment horizontal="center"/>
    </xf>
    <xf numFmtId="164" fontId="11" fillId="19" borderId="1" xfId="6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43" fontId="0" fillId="0" borderId="0" xfId="2" applyFont="1" applyAlignment="1" applyProtection="1">
      <alignment horizontal="center"/>
    </xf>
    <xf numFmtId="43" fontId="0" fillId="0" borderId="0" xfId="2" applyFont="1" applyBorder="1" applyAlignment="1" applyProtection="1">
      <alignment horizontal="center"/>
    </xf>
    <xf numFmtId="168" fontId="4" fillId="0" borderId="82" xfId="2" applyNumberFormat="1" applyBorder="1" applyAlignment="1" applyProtection="1">
      <alignment horizontal="center"/>
    </xf>
    <xf numFmtId="170" fontId="4" fillId="0" borderId="83" xfId="8" applyNumberFormat="1" applyBorder="1" applyProtection="1"/>
    <xf numFmtId="0" fontId="0" fillId="4" borderId="4" xfId="0" applyFill="1" applyBorder="1" applyAlignment="1" applyProtection="1">
      <alignment horizontal="center" vertical="center"/>
    </xf>
    <xf numFmtId="0" fontId="0" fillId="4" borderId="4" xfId="0" quotePrefix="1" applyFill="1" applyBorder="1" applyAlignment="1" applyProtection="1">
      <alignment horizontal="center" vertical="center"/>
    </xf>
    <xf numFmtId="0" fontId="0" fillId="23" borderId="5" xfId="0" applyFill="1" applyBorder="1" applyAlignment="1" applyProtection="1">
      <alignment horizontal="left" vertical="center" wrapText="1"/>
    </xf>
    <xf numFmtId="0" fontId="11" fillId="23" borderId="5" xfId="0" applyFont="1" applyFill="1" applyBorder="1" applyAlignment="1" applyProtection="1">
      <alignment horizontal="left" vertical="center" wrapText="1"/>
    </xf>
    <xf numFmtId="14" fontId="0" fillId="23" borderId="5" xfId="0" applyNumberFormat="1" applyFill="1" applyBorder="1" applyAlignment="1" applyProtection="1">
      <alignment horizontal="center" vertical="center"/>
    </xf>
    <xf numFmtId="0" fontId="0" fillId="25" borderId="4" xfId="0" applyFill="1" applyBorder="1" applyAlignment="1" applyProtection="1">
      <alignment horizontal="center" vertical="center"/>
    </xf>
    <xf numFmtId="0" fontId="11" fillId="25" borderId="5" xfId="0" applyFont="1" applyFill="1" applyBorder="1" applyAlignment="1" applyProtection="1">
      <alignment horizontal="left" vertical="center" wrapText="1"/>
    </xf>
    <xf numFmtId="0" fontId="18" fillId="25" borderId="5" xfId="0" applyFont="1" applyFill="1" applyBorder="1" applyAlignment="1" applyProtection="1">
      <alignment horizontal="center" vertical="center" wrapText="1"/>
    </xf>
    <xf numFmtId="0" fontId="0" fillId="25" borderId="5" xfId="0" applyFill="1" applyBorder="1" applyAlignment="1" applyProtection="1">
      <alignment horizontal="left" vertical="center" wrapText="1"/>
    </xf>
    <xf numFmtId="14" fontId="0" fillId="25" borderId="5" xfId="0" applyNumberFormat="1" applyFill="1" applyBorder="1" applyAlignment="1" applyProtection="1">
      <alignment horizontal="center" vertical="center"/>
    </xf>
    <xf numFmtId="0" fontId="26" fillId="4" borderId="4" xfId="0" applyFont="1" applyFill="1" applyBorder="1" applyAlignment="1" applyProtection="1">
      <alignment horizontal="center" vertical="center"/>
    </xf>
    <xf numFmtId="0" fontId="11" fillId="25" borderId="8" xfId="0" applyFont="1" applyFill="1" applyBorder="1" applyAlignment="1" applyProtection="1">
      <alignment horizontal="center" vertical="center"/>
    </xf>
    <xf numFmtId="0" fontId="39" fillId="0" borderId="5" xfId="0" applyFont="1" applyBorder="1" applyAlignment="1" applyProtection="1">
      <alignment horizontal="left" vertical="center" wrapText="1"/>
    </xf>
    <xf numFmtId="169" fontId="0" fillId="0" borderId="0" xfId="0" applyNumberFormat="1" applyProtection="1">
      <protection locked="0"/>
    </xf>
    <xf numFmtId="9" fontId="0" fillId="0" borderId="0" xfId="1" applyFont="1" applyAlignment="1" applyProtection="1">
      <alignment horizontal="center" vertical="center"/>
    </xf>
    <xf numFmtId="43" fontId="0" fillId="0" borderId="0" xfId="2" applyFont="1" applyProtection="1"/>
    <xf numFmtId="164" fontId="0" fillId="0" borderId="0" xfId="0" applyNumberFormat="1" applyBorder="1" applyProtection="1"/>
    <xf numFmtId="43" fontId="4" fillId="26" borderId="5" xfId="2" applyFont="1" applyFill="1" applyBorder="1" applyAlignment="1" applyProtection="1">
      <alignment horizontal="center" vertical="center"/>
    </xf>
    <xf numFmtId="0" fontId="26" fillId="26" borderId="4" xfId="0" applyFont="1" applyFill="1" applyBorder="1" applyAlignment="1" applyProtection="1">
      <alignment horizontal="center" vertical="center"/>
    </xf>
    <xf numFmtId="43" fontId="32" fillId="26" borderId="5" xfId="2" applyFont="1" applyFill="1" applyBorder="1" applyAlignment="1" applyProtection="1">
      <alignment horizontal="center" vertical="center"/>
    </xf>
    <xf numFmtId="0" fontId="27" fillId="7" borderId="23" xfId="0" applyFont="1" applyFill="1" applyBorder="1" applyAlignment="1" applyProtection="1">
      <alignment horizontal="left" vertical="center"/>
      <protection locked="0"/>
    </xf>
    <xf numFmtId="0" fontId="27" fillId="7" borderId="24" xfId="0" applyFont="1" applyFill="1" applyBorder="1" applyAlignment="1" applyProtection="1">
      <alignment horizontal="left" vertical="center"/>
      <protection locked="0"/>
    </xf>
    <xf numFmtId="0" fontId="27" fillId="7" borderId="7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/>
    </xf>
    <xf numFmtId="0" fontId="13" fillId="9" borderId="21" xfId="0" applyFont="1" applyFill="1" applyBorder="1" applyAlignment="1" applyProtection="1">
      <alignment horizontal="left" vertical="center" wrapText="1"/>
      <protection locked="0"/>
    </xf>
    <xf numFmtId="0" fontId="13" fillId="9" borderId="22" xfId="0" applyFont="1" applyFill="1" applyBorder="1" applyAlignment="1" applyProtection="1">
      <alignment horizontal="left" vertical="center" wrapText="1"/>
      <protection locked="0"/>
    </xf>
    <xf numFmtId="0" fontId="13" fillId="9" borderId="16" xfId="0" applyFont="1" applyFill="1" applyBorder="1" applyAlignment="1" applyProtection="1">
      <alignment horizontal="left" vertical="center" wrapText="1"/>
      <protection locked="0"/>
    </xf>
    <xf numFmtId="0" fontId="27" fillId="11" borderId="25" xfId="0" applyFont="1" applyFill="1" applyBorder="1" applyAlignment="1" applyProtection="1">
      <alignment horizontal="left" vertical="center"/>
      <protection locked="0"/>
    </xf>
    <xf numFmtId="0" fontId="27" fillId="11" borderId="26" xfId="0" applyFont="1" applyFill="1" applyBorder="1" applyAlignment="1" applyProtection="1">
      <alignment horizontal="left" vertical="center"/>
      <protection locked="0"/>
    </xf>
    <xf numFmtId="0" fontId="27" fillId="11" borderId="27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 wrapText="1"/>
    </xf>
    <xf numFmtId="0" fontId="19" fillId="0" borderId="0" xfId="0" applyFont="1" applyAlignment="1" applyProtection="1">
      <alignment horizontal="left"/>
    </xf>
    <xf numFmtId="0" fontId="15" fillId="15" borderId="23" xfId="0" applyFont="1" applyFill="1" applyBorder="1" applyAlignment="1" applyProtection="1">
      <alignment horizontal="center"/>
    </xf>
    <xf numFmtId="0" fontId="15" fillId="15" borderId="24" xfId="0" applyFont="1" applyFill="1" applyBorder="1" applyAlignment="1" applyProtection="1">
      <alignment horizontal="center"/>
    </xf>
    <xf numFmtId="0" fontId="15" fillId="15" borderId="7" xfId="0" applyFont="1" applyFill="1" applyBorder="1" applyAlignment="1" applyProtection="1">
      <alignment horizontal="center"/>
    </xf>
    <xf numFmtId="0" fontId="11" fillId="16" borderId="54" xfId="0" applyFont="1" applyFill="1" applyBorder="1" applyAlignment="1" applyProtection="1">
      <alignment horizontal="center" vertical="center" wrapText="1"/>
    </xf>
    <xf numFmtId="0" fontId="11" fillId="16" borderId="27" xfId="0" applyFont="1" applyFill="1" applyBorder="1" applyAlignment="1" applyProtection="1">
      <alignment horizontal="center" vertical="center" wrapText="1"/>
    </xf>
    <xf numFmtId="0" fontId="11" fillId="17" borderId="54" xfId="0" applyFont="1" applyFill="1" applyBorder="1" applyAlignment="1" applyProtection="1">
      <alignment horizontal="center" vertical="center" wrapText="1"/>
    </xf>
    <xf numFmtId="0" fontId="11" fillId="17" borderId="27" xfId="0" applyFont="1" applyFill="1" applyBorder="1" applyAlignment="1" applyProtection="1">
      <alignment horizontal="center" vertical="center" wrapText="1"/>
    </xf>
    <xf numFmtId="0" fontId="0" fillId="16" borderId="55" xfId="0" applyFont="1" applyFill="1" applyBorder="1" applyAlignment="1" applyProtection="1">
      <alignment horizontal="center" vertical="center" wrapText="1"/>
    </xf>
    <xf numFmtId="0" fontId="0" fillId="16" borderId="53" xfId="0" applyFont="1" applyFill="1" applyBorder="1" applyAlignment="1" applyProtection="1">
      <alignment horizontal="center" vertical="center" wrapText="1"/>
    </xf>
    <xf numFmtId="0" fontId="0" fillId="16" borderId="56" xfId="0" applyFont="1" applyFill="1" applyBorder="1" applyAlignment="1" applyProtection="1">
      <alignment horizontal="center" vertical="center" wrapText="1"/>
    </xf>
    <xf numFmtId="0" fontId="0" fillId="16" borderId="57" xfId="0" applyFont="1" applyFill="1" applyBorder="1" applyAlignment="1" applyProtection="1">
      <alignment horizontal="center" vertical="center" wrapText="1"/>
    </xf>
    <xf numFmtId="0" fontId="0" fillId="17" borderId="55" xfId="0" applyFont="1" applyFill="1" applyBorder="1" applyAlignment="1" applyProtection="1">
      <alignment horizontal="center" vertical="center" wrapText="1"/>
    </xf>
    <xf numFmtId="0" fontId="0" fillId="17" borderId="53" xfId="0" applyFont="1" applyFill="1" applyBorder="1" applyAlignment="1" applyProtection="1">
      <alignment horizontal="center" vertical="center" wrapText="1"/>
    </xf>
    <xf numFmtId="0" fontId="0" fillId="17" borderId="56" xfId="0" applyFont="1" applyFill="1" applyBorder="1" applyAlignment="1" applyProtection="1">
      <alignment horizontal="center" vertical="center" wrapText="1"/>
    </xf>
    <xf numFmtId="0" fontId="0" fillId="17" borderId="57" xfId="0" applyFont="1" applyFill="1" applyBorder="1" applyAlignment="1" applyProtection="1">
      <alignment horizontal="center" vertical="center" wrapText="1"/>
    </xf>
    <xf numFmtId="0" fontId="15" fillId="10" borderId="23" xfId="0" applyFont="1" applyFill="1" applyBorder="1" applyAlignment="1" applyProtection="1">
      <alignment horizontal="center"/>
    </xf>
    <xf numFmtId="0" fontId="15" fillId="10" borderId="24" xfId="0" applyFont="1" applyFill="1" applyBorder="1" applyAlignment="1" applyProtection="1">
      <alignment horizontal="center"/>
    </xf>
    <xf numFmtId="0" fontId="15" fillId="10" borderId="7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 vertical="top" wrapText="1"/>
      <protection locked="0"/>
    </xf>
    <xf numFmtId="0" fontId="18" fillId="12" borderId="29" xfId="0" applyFont="1" applyFill="1" applyBorder="1" applyAlignment="1" applyProtection="1">
      <alignment horizontal="center" vertical="center" wrapText="1"/>
    </xf>
    <xf numFmtId="0" fontId="18" fillId="12" borderId="30" xfId="0" applyFont="1" applyFill="1" applyBorder="1" applyAlignment="1" applyProtection="1">
      <alignment horizontal="center" vertical="center" wrapText="1"/>
    </xf>
    <xf numFmtId="0" fontId="18" fillId="12" borderId="31" xfId="0" applyFont="1" applyFill="1" applyBorder="1" applyAlignment="1" applyProtection="1">
      <alignment horizontal="center" vertical="center" wrapText="1"/>
    </xf>
    <xf numFmtId="0" fontId="18" fillId="12" borderId="32" xfId="0" applyFont="1" applyFill="1" applyBorder="1" applyAlignment="1" applyProtection="1">
      <alignment horizontal="center" vertical="center" wrapText="1"/>
    </xf>
    <xf numFmtId="0" fontId="18" fillId="12" borderId="33" xfId="0" applyFont="1" applyFill="1" applyBorder="1" applyAlignment="1" applyProtection="1">
      <alignment horizontal="center" vertical="center" wrapText="1"/>
    </xf>
    <xf numFmtId="0" fontId="18" fillId="12" borderId="16" xfId="0" applyFont="1" applyFill="1" applyBorder="1" applyAlignment="1" applyProtection="1">
      <alignment horizontal="center" vertical="center" wrapText="1"/>
    </xf>
    <xf numFmtId="0" fontId="14" fillId="7" borderId="34" xfId="0" applyFont="1" applyFill="1" applyBorder="1" applyAlignment="1" applyProtection="1">
      <alignment horizontal="center" vertical="center" wrapText="1"/>
    </xf>
    <xf numFmtId="0" fontId="14" fillId="7" borderId="1" xfId="0" applyFont="1" applyFill="1" applyBorder="1" applyAlignment="1" applyProtection="1">
      <alignment horizontal="center" vertical="center" wrapText="1"/>
    </xf>
    <xf numFmtId="0" fontId="14" fillId="12" borderId="35" xfId="0" applyFont="1" applyFill="1" applyBorder="1" applyAlignment="1" applyProtection="1">
      <alignment horizontal="center" vertical="center" wrapText="1"/>
    </xf>
    <xf numFmtId="0" fontId="14" fillId="12" borderId="36" xfId="0" applyFont="1" applyFill="1" applyBorder="1" applyAlignment="1" applyProtection="1">
      <alignment horizontal="center" vertical="center" wrapText="1"/>
    </xf>
    <xf numFmtId="0" fontId="14" fillId="12" borderId="37" xfId="0" applyFont="1" applyFill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4" fillId="7" borderId="43" xfId="0" applyFont="1" applyFill="1" applyBorder="1" applyAlignment="1" applyProtection="1">
      <alignment horizontal="center" vertical="center" wrapText="1"/>
    </xf>
    <xf numFmtId="0" fontId="14" fillId="7" borderId="44" xfId="0" applyFont="1" applyFill="1" applyBorder="1" applyAlignment="1" applyProtection="1">
      <alignment horizontal="center" vertical="center" wrapText="1"/>
    </xf>
    <xf numFmtId="0" fontId="14" fillId="7" borderId="45" xfId="0" applyFont="1" applyFill="1" applyBorder="1" applyAlignment="1" applyProtection="1">
      <alignment horizontal="center" vertical="center" wrapText="1"/>
    </xf>
    <xf numFmtId="0" fontId="14" fillId="7" borderId="41" xfId="0" applyFont="1" applyFill="1" applyBorder="1" applyAlignment="1" applyProtection="1">
      <alignment horizontal="center" vertical="center" wrapText="1"/>
    </xf>
    <xf numFmtId="0" fontId="14" fillId="7" borderId="42" xfId="0" applyFont="1" applyFill="1" applyBorder="1" applyAlignment="1" applyProtection="1">
      <alignment horizontal="center" vertical="center" wrapText="1"/>
    </xf>
    <xf numFmtId="0" fontId="14" fillId="7" borderId="38" xfId="0" applyFont="1" applyFill="1" applyBorder="1" applyAlignment="1" applyProtection="1">
      <alignment horizontal="center" vertical="center" wrapText="1"/>
    </xf>
    <xf numFmtId="0" fontId="14" fillId="7" borderId="39" xfId="0" applyFont="1" applyFill="1" applyBorder="1" applyAlignment="1" applyProtection="1">
      <alignment horizontal="center" vertical="center" wrapText="1"/>
    </xf>
    <xf numFmtId="0" fontId="14" fillId="7" borderId="25" xfId="0" applyFont="1" applyFill="1" applyBorder="1" applyAlignment="1" applyProtection="1">
      <alignment horizontal="center" vertical="center" wrapText="1"/>
    </xf>
    <xf numFmtId="0" fontId="14" fillId="7" borderId="26" xfId="0" applyFont="1" applyFill="1" applyBorder="1" applyAlignment="1" applyProtection="1">
      <alignment horizontal="center" vertical="center" wrapText="1"/>
    </xf>
    <xf numFmtId="0" fontId="14" fillId="7" borderId="40" xfId="0" applyFont="1" applyFill="1" applyBorder="1" applyAlignment="1" applyProtection="1">
      <alignment horizontal="center" vertical="center" wrapText="1"/>
    </xf>
    <xf numFmtId="0" fontId="15" fillId="6" borderId="64" xfId="0" applyFont="1" applyFill="1" applyBorder="1" applyAlignment="1" applyProtection="1">
      <alignment horizontal="center" vertical="center" wrapText="1"/>
    </xf>
    <xf numFmtId="0" fontId="15" fillId="6" borderId="65" xfId="0" applyFont="1" applyFill="1" applyBorder="1" applyAlignment="1" applyProtection="1">
      <alignment horizontal="center" vertical="center" wrapText="1"/>
    </xf>
    <xf numFmtId="0" fontId="15" fillId="6" borderId="66" xfId="0" applyFont="1" applyFill="1" applyBorder="1" applyAlignment="1" applyProtection="1">
      <alignment horizontal="center" vertical="center" wrapText="1"/>
    </xf>
    <xf numFmtId="0" fontId="0" fillId="18" borderId="64" xfId="0" applyFont="1" applyFill="1" applyBorder="1" applyAlignment="1" applyProtection="1">
      <alignment horizontal="center" vertical="center" wrapText="1"/>
    </xf>
    <xf numFmtId="0" fontId="0" fillId="18" borderId="68" xfId="0" applyFont="1" applyFill="1" applyBorder="1" applyAlignment="1" applyProtection="1">
      <alignment horizontal="center" vertical="center" wrapText="1"/>
    </xf>
    <xf numFmtId="0" fontId="15" fillId="10" borderId="29" xfId="0" applyFont="1" applyFill="1" applyBorder="1" applyAlignment="1" applyProtection="1">
      <alignment horizontal="center" vertical="center" wrapText="1"/>
    </xf>
    <xf numFmtId="0" fontId="15" fillId="10" borderId="30" xfId="0" applyFont="1" applyFill="1" applyBorder="1" applyAlignment="1" applyProtection="1">
      <alignment horizontal="center" vertical="center" wrapText="1"/>
    </xf>
    <xf numFmtId="0" fontId="15" fillId="10" borderId="33" xfId="0" applyFont="1" applyFill="1" applyBorder="1" applyAlignment="1" applyProtection="1">
      <alignment horizontal="center" vertical="center" wrapText="1"/>
    </xf>
    <xf numFmtId="0" fontId="15" fillId="10" borderId="16" xfId="0" applyFont="1" applyFill="1" applyBorder="1" applyAlignment="1" applyProtection="1">
      <alignment horizontal="center" vertical="center" wrapText="1"/>
    </xf>
    <xf numFmtId="0" fontId="0" fillId="18" borderId="29" xfId="0" applyFont="1" applyFill="1" applyBorder="1" applyAlignment="1" applyProtection="1">
      <alignment horizontal="center" vertical="center" wrapText="1"/>
    </xf>
    <xf numFmtId="0" fontId="0" fillId="18" borderId="67" xfId="0" applyFont="1" applyFill="1" applyBorder="1" applyAlignment="1" applyProtection="1">
      <alignment horizontal="center" vertical="center" wrapText="1"/>
    </xf>
    <xf numFmtId="171" fontId="0" fillId="22" borderId="33" xfId="0" applyNumberFormat="1" applyFill="1" applyBorder="1" applyAlignment="1" applyProtection="1">
      <alignment horizontal="center" vertical="center"/>
    </xf>
    <xf numFmtId="171" fontId="0" fillId="22" borderId="22" xfId="0" applyNumberFormat="1" applyFill="1" applyBorder="1" applyAlignment="1" applyProtection="1">
      <alignment horizontal="center" vertical="center"/>
    </xf>
    <xf numFmtId="171" fontId="0" fillId="22" borderId="16" xfId="0" applyNumberFormat="1" applyFill="1" applyBorder="1" applyAlignment="1" applyProtection="1">
      <alignment horizontal="center" vertical="center"/>
    </xf>
    <xf numFmtId="171" fontId="0" fillId="23" borderId="23" xfId="0" applyNumberFormat="1" applyFill="1" applyBorder="1" applyAlignment="1" applyProtection="1">
      <alignment horizontal="center" vertical="center"/>
    </xf>
    <xf numFmtId="171" fontId="0" fillId="23" borderId="24" xfId="0" applyNumberFormat="1" applyFill="1" applyBorder="1" applyAlignment="1" applyProtection="1">
      <alignment horizontal="center" vertical="center"/>
    </xf>
    <xf numFmtId="171" fontId="0" fillId="23" borderId="7" xfId="0" applyNumberFormat="1" applyFill="1" applyBorder="1" applyAlignment="1" applyProtection="1">
      <alignment horizontal="center" vertical="center"/>
    </xf>
    <xf numFmtId="171" fontId="0" fillId="21" borderId="29" xfId="0" applyNumberFormat="1" applyFill="1" applyBorder="1" applyAlignment="1" applyProtection="1">
      <alignment horizontal="center" vertical="center"/>
    </xf>
    <xf numFmtId="171" fontId="0" fillId="21" borderId="62" xfId="0" applyNumberFormat="1" applyFill="1" applyBorder="1" applyAlignment="1" applyProtection="1">
      <alignment horizontal="center" vertical="center"/>
    </xf>
    <xf numFmtId="171" fontId="0" fillId="21" borderId="30" xfId="0" applyNumberForma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0" fillId="0" borderId="59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9" borderId="3" xfId="0" applyFill="1" applyBorder="1" applyAlignment="1" applyProtection="1">
      <alignment horizontal="left" vertical="center" wrapText="1"/>
      <protection locked="0"/>
    </xf>
    <xf numFmtId="0" fontId="0" fillId="9" borderId="59" xfId="0" applyFill="1" applyBorder="1" applyAlignment="1" applyProtection="1">
      <alignment horizontal="left" vertical="center" wrapText="1"/>
      <protection locked="0"/>
    </xf>
    <xf numFmtId="0" fontId="0" fillId="9" borderId="11" xfId="0" applyFill="1" applyBorder="1" applyAlignment="1" applyProtection="1">
      <alignment horizontal="left" vertical="center" wrapText="1"/>
      <protection locked="0"/>
    </xf>
    <xf numFmtId="0" fontId="0" fillId="9" borderId="50" xfId="0" applyFill="1" applyBorder="1" applyAlignment="1" applyProtection="1">
      <alignment horizontal="left" vertical="center" wrapText="1"/>
      <protection locked="0"/>
    </xf>
    <xf numFmtId="0" fontId="0" fillId="9" borderId="60" xfId="0" applyFill="1" applyBorder="1" applyAlignment="1" applyProtection="1">
      <alignment horizontal="left" vertical="center" wrapText="1"/>
      <protection locked="0"/>
    </xf>
    <xf numFmtId="0" fontId="0" fillId="9" borderId="51" xfId="0" applyFill="1" applyBorder="1" applyAlignment="1" applyProtection="1">
      <alignment horizontal="left" vertical="center" wrapText="1"/>
      <protection locked="0"/>
    </xf>
    <xf numFmtId="0" fontId="15" fillId="14" borderId="23" xfId="0" applyFont="1" applyFill="1" applyBorder="1" applyAlignment="1" applyProtection="1">
      <alignment horizontal="left" vertical="center"/>
      <protection locked="0"/>
    </xf>
    <xf numFmtId="0" fontId="15" fillId="14" borderId="24" xfId="0" applyFont="1" applyFill="1" applyBorder="1" applyAlignment="1" applyProtection="1">
      <alignment horizontal="left" vertical="center"/>
      <protection locked="0"/>
    </xf>
    <xf numFmtId="0" fontId="15" fillId="14" borderId="7" xfId="0" applyFont="1" applyFill="1" applyBorder="1" applyAlignment="1" applyProtection="1">
      <alignment horizontal="left" vertical="center"/>
      <protection locked="0"/>
    </xf>
    <xf numFmtId="0" fontId="0" fillId="9" borderId="46" xfId="0" applyFill="1" applyBorder="1" applyAlignment="1" applyProtection="1">
      <alignment horizontal="left" vertical="center" wrapText="1"/>
      <protection locked="0"/>
    </xf>
    <xf numFmtId="0" fontId="0" fillId="9" borderId="58" xfId="0" applyFill="1" applyBorder="1" applyAlignment="1" applyProtection="1">
      <alignment horizontal="left" vertical="center" wrapText="1"/>
      <protection locked="0"/>
    </xf>
    <xf numFmtId="0" fontId="0" fillId="9" borderId="47" xfId="0" applyFill="1" applyBorder="1" applyAlignment="1" applyProtection="1">
      <alignment horizontal="left" vertical="center" wrapText="1"/>
      <protection locked="0"/>
    </xf>
    <xf numFmtId="0" fontId="0" fillId="0" borderId="39" xfId="7" applyFont="1" applyBorder="1" applyAlignment="1" applyProtection="1">
      <alignment horizontal="center"/>
    </xf>
    <xf numFmtId="0" fontId="0" fillId="0" borderId="1" xfId="7" applyFont="1" applyBorder="1" applyAlignment="1" applyProtection="1">
      <alignment horizontal="center"/>
    </xf>
    <xf numFmtId="0" fontId="11" fillId="0" borderId="29" xfId="7" applyFont="1" applyBorder="1" applyAlignment="1" applyProtection="1">
      <alignment horizontal="center"/>
    </xf>
    <xf numFmtId="0" fontId="11" fillId="0" borderId="62" xfId="7" applyFont="1" applyBorder="1" applyAlignment="1" applyProtection="1">
      <alignment horizontal="center"/>
    </xf>
    <xf numFmtId="0" fontId="11" fillId="0" borderId="30" xfId="7" applyFont="1" applyBorder="1" applyAlignment="1" applyProtection="1">
      <alignment horizontal="center"/>
    </xf>
    <xf numFmtId="0" fontId="0" fillId="0" borderId="84" xfId="7" applyFont="1" applyBorder="1" applyAlignment="1" applyProtection="1">
      <alignment horizontal="center"/>
    </xf>
    <xf numFmtId="0" fontId="0" fillId="0" borderId="44" xfId="7" applyFont="1" applyBorder="1" applyAlignment="1" applyProtection="1">
      <alignment horizontal="center"/>
    </xf>
    <xf numFmtId="0" fontId="0" fillId="0" borderId="45" xfId="7" applyFont="1" applyBorder="1" applyAlignment="1" applyProtection="1">
      <alignment horizontal="center"/>
    </xf>
    <xf numFmtId="0" fontId="16" fillId="0" borderId="52" xfId="0" applyFont="1" applyBorder="1" applyAlignment="1" applyProtection="1">
      <alignment horizontal="center" wrapText="1"/>
    </xf>
    <xf numFmtId="0" fontId="0" fillId="24" borderId="80" xfId="0" applyFill="1" applyBorder="1" applyAlignment="1" applyProtection="1">
      <alignment horizontal="center"/>
    </xf>
    <xf numFmtId="0" fontId="0" fillId="0" borderId="81" xfId="7" applyFont="1" applyBorder="1" applyAlignment="1" applyProtection="1">
      <alignment horizontal="center"/>
    </xf>
    <xf numFmtId="0" fontId="0" fillId="0" borderId="82" xfId="7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5" fillId="13" borderId="1" xfId="0" applyFont="1" applyFill="1" applyBorder="1" applyAlignment="1" applyProtection="1">
      <alignment horizontal="left" wrapText="1"/>
      <protection locked="0"/>
    </xf>
    <xf numFmtId="0" fontId="10" fillId="6" borderId="43" xfId="0" applyFont="1" applyFill="1" applyBorder="1" applyAlignment="1">
      <alignment horizontal="left" vertical="center" wrapText="1"/>
    </xf>
    <xf numFmtId="0" fontId="10" fillId="6" borderId="44" xfId="0" applyFont="1" applyFill="1" applyBorder="1" applyAlignment="1">
      <alignment horizontal="left" vertical="center" wrapText="1"/>
    </xf>
    <xf numFmtId="0" fontId="10" fillId="6" borderId="45" xfId="0" applyFont="1" applyFill="1" applyBorder="1" applyAlignment="1">
      <alignment horizontal="left" vertical="center" wrapText="1"/>
    </xf>
    <xf numFmtId="0" fontId="5" fillId="13" borderId="43" xfId="0" applyFont="1" applyFill="1" applyBorder="1" applyAlignment="1" applyProtection="1">
      <alignment horizontal="center" wrapText="1"/>
      <protection locked="0"/>
    </xf>
    <xf numFmtId="0" fontId="5" fillId="13" borderId="44" xfId="0" applyFont="1" applyFill="1" applyBorder="1" applyAlignment="1" applyProtection="1">
      <alignment horizontal="center" wrapText="1"/>
      <protection locked="0"/>
    </xf>
    <xf numFmtId="0" fontId="5" fillId="13" borderId="45" xfId="0" applyFont="1" applyFill="1" applyBorder="1" applyAlignment="1" applyProtection="1">
      <alignment horizontal="center" wrapText="1"/>
      <protection locked="0"/>
    </xf>
    <xf numFmtId="0" fontId="8" fillId="3" borderId="43" xfId="0" applyFont="1" applyFill="1" applyBorder="1" applyAlignment="1" applyProtection="1">
      <alignment horizontal="left" vertical="center" wrapText="1"/>
      <protection locked="0"/>
    </xf>
    <xf numFmtId="0" fontId="8" fillId="3" borderId="44" xfId="0" applyFont="1" applyFill="1" applyBorder="1" applyAlignment="1" applyProtection="1">
      <alignment horizontal="left" vertical="center" wrapText="1"/>
      <protection locked="0"/>
    </xf>
    <xf numFmtId="0" fontId="8" fillId="3" borderId="45" xfId="0" applyFont="1" applyFill="1" applyBorder="1" applyAlignment="1" applyProtection="1">
      <alignment horizontal="left" vertical="center" wrapText="1"/>
      <protection locked="0"/>
    </xf>
    <xf numFmtId="0" fontId="5" fillId="13" borderId="43" xfId="0" applyFont="1" applyFill="1" applyBorder="1" applyAlignment="1" applyProtection="1">
      <alignment horizontal="left" wrapText="1"/>
      <protection locked="0"/>
    </xf>
    <xf numFmtId="0" fontId="5" fillId="13" borderId="44" xfId="0" applyFont="1" applyFill="1" applyBorder="1" applyAlignment="1" applyProtection="1">
      <alignment horizontal="left" wrapText="1"/>
      <protection locked="0"/>
    </xf>
    <xf numFmtId="0" fontId="5" fillId="13" borderId="45" xfId="0" applyFont="1" applyFill="1" applyBorder="1" applyAlignment="1" applyProtection="1">
      <alignment horizontal="left" wrapText="1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5" fillId="13" borderId="1" xfId="0" applyFont="1" applyFill="1" applyBorder="1" applyAlignment="1">
      <alignment horizontal="left" wrapText="1"/>
    </xf>
    <xf numFmtId="0" fontId="12" fillId="2" borderId="4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0" fillId="3" borderId="43" xfId="0" applyFont="1" applyFill="1" applyBorder="1" applyAlignment="1">
      <alignment horizontal="right" wrapText="1"/>
    </xf>
    <xf numFmtId="0" fontId="10" fillId="3" borderId="44" xfId="0" applyFont="1" applyFill="1" applyBorder="1" applyAlignment="1">
      <alignment horizontal="right" wrapText="1"/>
    </xf>
    <xf numFmtId="0" fontId="10" fillId="3" borderId="45" xfId="0" applyFont="1" applyFill="1" applyBorder="1" applyAlignment="1">
      <alignment horizontal="right" wrapText="1"/>
    </xf>
    <xf numFmtId="0" fontId="28" fillId="0" borderId="0" xfId="0" applyFont="1" applyBorder="1" applyAlignment="1">
      <alignment horizontal="center"/>
    </xf>
    <xf numFmtId="0" fontId="8" fillId="3" borderId="43" xfId="0" applyFont="1" applyFill="1" applyBorder="1" applyAlignment="1">
      <alignment horizontal="left" vertical="center" wrapText="1"/>
    </xf>
    <xf numFmtId="0" fontId="8" fillId="3" borderId="44" xfId="0" applyFont="1" applyFill="1" applyBorder="1" applyAlignment="1">
      <alignment horizontal="left" vertical="center" wrapText="1"/>
    </xf>
    <xf numFmtId="0" fontId="8" fillId="3" borderId="45" xfId="0" applyFont="1" applyFill="1" applyBorder="1" applyAlignment="1">
      <alignment horizontal="left" vertical="center" wrapText="1"/>
    </xf>
    <xf numFmtId="0" fontId="5" fillId="9" borderId="52" xfId="0" applyFont="1" applyFill="1" applyBorder="1" applyAlignment="1">
      <alignment horizontal="left" wrapText="1"/>
    </xf>
    <xf numFmtId="0" fontId="5" fillId="9" borderId="0" xfId="0" applyFont="1" applyFill="1" applyAlignment="1">
      <alignment horizontal="left" wrapText="1"/>
    </xf>
    <xf numFmtId="0" fontId="5" fillId="2" borderId="43" xfId="0" applyFont="1" applyFill="1" applyBorder="1" applyAlignment="1" applyProtection="1">
      <alignment horizontal="left" wrapText="1"/>
      <protection locked="0"/>
    </xf>
    <xf numFmtId="0" fontId="5" fillId="2" borderId="44" xfId="0" applyFont="1" applyFill="1" applyBorder="1" applyAlignment="1" applyProtection="1">
      <alignment horizontal="left" wrapText="1"/>
      <protection locked="0"/>
    </xf>
    <xf numFmtId="0" fontId="5" fillId="2" borderId="45" xfId="0" applyFont="1" applyFill="1" applyBorder="1" applyAlignment="1" applyProtection="1">
      <alignment horizontal="left" wrapText="1"/>
      <protection locked="0"/>
    </xf>
    <xf numFmtId="0" fontId="12" fillId="5" borderId="5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 wrapText="1"/>
    </xf>
  </cellXfs>
  <cellStyles count="10">
    <cellStyle name="Moeda" xfId="4" builtinId="4"/>
    <cellStyle name="Moeda 2 2 2 2 2" xfId="9" xr:uid="{00000000-0005-0000-0000-000001000000}"/>
    <cellStyle name="Moeda 2 4" xfId="5" xr:uid="{00000000-0005-0000-0000-000002000000}"/>
    <cellStyle name="Moeda 4 2" xfId="6" xr:uid="{00000000-0005-0000-0000-000003000000}"/>
    <cellStyle name="Normal" xfId="0" builtinId="0"/>
    <cellStyle name="Normal 4 2 4 3" xfId="7" xr:uid="{00000000-0005-0000-0000-000005000000}"/>
    <cellStyle name="Porcentagem" xfId="1" builtinId="5"/>
    <cellStyle name="Vírgula" xfId="2" builtinId="3"/>
    <cellStyle name="Vírgula 2" xfId="3" xr:uid="{00000000-0005-0000-0000-000008000000}"/>
    <cellStyle name="Vírgula 3 2 2" xfId="8" xr:uid="{00000000-0005-0000-0000-000009000000}"/>
  </cellStyles>
  <dxfs count="697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</dxfs>
  <tableStyles count="0" defaultTableStyle="TableStyleMedium2" defaultPivotStyle="PivotStyleMedium9"/>
  <colors>
    <mruColors>
      <color rgb="FFFFFF99"/>
      <color rgb="FF00FF99"/>
      <color rgb="FFCCCC00"/>
      <color rgb="FF99CC00"/>
      <color rgb="FFCCFF66"/>
      <color rgb="FFCC99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/>
</file>

<file path=xl/ctrlProps/ctrlProp10.xml><?xml version="1.0" encoding="utf-8"?>
<formControlPr xmlns="http://schemas.microsoft.com/office/spreadsheetml/2009/9/main" objectType="GBox"/>
</file>

<file path=xl/ctrlProps/ctrlProp100.xml><?xml version="1.0" encoding="utf-8"?>
<formControlPr xmlns="http://schemas.microsoft.com/office/spreadsheetml/2009/9/main" objectType="GBox"/>
</file>

<file path=xl/ctrlProps/ctrlProp101.xml><?xml version="1.0" encoding="utf-8"?>
<formControlPr xmlns="http://schemas.microsoft.com/office/spreadsheetml/2009/9/main" objectType="Radio" firstButton="1" fmlaLink="$F$155" lockText="1"/>
</file>

<file path=xl/ctrlProps/ctrlProp102.xml><?xml version="1.0" encoding="utf-8"?>
<formControlPr xmlns="http://schemas.microsoft.com/office/spreadsheetml/2009/9/main" objectType="Radio" checked="Checked" lockText="1"/>
</file>

<file path=xl/ctrlProps/ctrlProp103.xml><?xml version="1.0" encoding="utf-8"?>
<formControlPr xmlns="http://schemas.microsoft.com/office/spreadsheetml/2009/9/main" objectType="GBox"/>
</file>

<file path=xl/ctrlProps/ctrlProp104.xml><?xml version="1.0" encoding="utf-8"?>
<formControlPr xmlns="http://schemas.microsoft.com/office/spreadsheetml/2009/9/main" objectType="Radio" checked="Checked" firstButton="1" fmlaLink="$F$156" lockText="1"/>
</file>

<file path=xl/ctrlProps/ctrlProp105.xml><?xml version="1.0" encoding="utf-8"?>
<formControlPr xmlns="http://schemas.microsoft.com/office/spreadsheetml/2009/9/main" objectType="Radio" lockText="1"/>
</file>

<file path=xl/ctrlProps/ctrlProp106.xml><?xml version="1.0" encoding="utf-8"?>
<formControlPr xmlns="http://schemas.microsoft.com/office/spreadsheetml/2009/9/main" objectType="GBox"/>
</file>

<file path=xl/ctrlProps/ctrlProp107.xml><?xml version="1.0" encoding="utf-8"?>
<formControlPr xmlns="http://schemas.microsoft.com/office/spreadsheetml/2009/9/main" objectType="Radio" firstButton="1" fmlaLink="$F$157" lockText="1"/>
</file>

<file path=xl/ctrlProps/ctrlProp108.xml><?xml version="1.0" encoding="utf-8"?>
<formControlPr xmlns="http://schemas.microsoft.com/office/spreadsheetml/2009/9/main" objectType="Radio" checked="Checked" lockText="1"/>
</file>

<file path=xl/ctrlProps/ctrlProp109.xml><?xml version="1.0" encoding="utf-8"?>
<formControlPr xmlns="http://schemas.microsoft.com/office/spreadsheetml/2009/9/main" objectType="GBox"/>
</file>

<file path=xl/ctrlProps/ctrlProp11.xml><?xml version="1.0" encoding="utf-8"?>
<formControlPr xmlns="http://schemas.microsoft.com/office/spreadsheetml/2009/9/main" objectType="Radio" checked="Checked" firstButton="1" fmlaLink="$C$155" lockText="1"/>
</file>

<file path=xl/ctrlProps/ctrlProp110.xml><?xml version="1.0" encoding="utf-8"?>
<formControlPr xmlns="http://schemas.microsoft.com/office/spreadsheetml/2009/9/main" objectType="Radio" checked="Checked" firstButton="1" fmlaLink="$F$158" lockText="1"/>
</file>

<file path=xl/ctrlProps/ctrlProp111.xml><?xml version="1.0" encoding="utf-8"?>
<formControlPr xmlns="http://schemas.microsoft.com/office/spreadsheetml/2009/9/main" objectType="Radio" lockText="1"/>
</file>

<file path=xl/ctrlProps/ctrlProp112.xml><?xml version="1.0" encoding="utf-8"?>
<formControlPr xmlns="http://schemas.microsoft.com/office/spreadsheetml/2009/9/main" objectType="GBox"/>
</file>

<file path=xl/ctrlProps/ctrlProp113.xml><?xml version="1.0" encoding="utf-8"?>
<formControlPr xmlns="http://schemas.microsoft.com/office/spreadsheetml/2009/9/main" objectType="Radio" firstButton="1" fmlaLink="$F$159" lockText="1"/>
</file>

<file path=xl/ctrlProps/ctrlProp114.xml><?xml version="1.0" encoding="utf-8"?>
<formControlPr xmlns="http://schemas.microsoft.com/office/spreadsheetml/2009/9/main" objectType="Radio" checked="Checked" lockText="1"/>
</file>

<file path=xl/ctrlProps/ctrlProp115.xml><?xml version="1.0" encoding="utf-8"?>
<formControlPr xmlns="http://schemas.microsoft.com/office/spreadsheetml/2009/9/main" objectType="GBox"/>
</file>

<file path=xl/ctrlProps/ctrlProp116.xml><?xml version="1.0" encoding="utf-8"?>
<formControlPr xmlns="http://schemas.microsoft.com/office/spreadsheetml/2009/9/main" objectType="Radio" checked="Checked" firstButton="1" fmlaLink="$F$160" lockText="1"/>
</file>

<file path=xl/ctrlProps/ctrlProp117.xml><?xml version="1.0" encoding="utf-8"?>
<formControlPr xmlns="http://schemas.microsoft.com/office/spreadsheetml/2009/9/main" objectType="Radio" lockText="1"/>
</file>

<file path=xl/ctrlProps/ctrlProp118.xml><?xml version="1.0" encoding="utf-8"?>
<formControlPr xmlns="http://schemas.microsoft.com/office/spreadsheetml/2009/9/main" objectType="GBox"/>
</file>

<file path=xl/ctrlProps/ctrlProp119.xml><?xml version="1.0" encoding="utf-8"?>
<formControlPr xmlns="http://schemas.microsoft.com/office/spreadsheetml/2009/9/main" objectType="Radio" checked="Checked" firstButton="1" fmlaLink="$F$152" lockText="1"/>
</file>

<file path=xl/ctrlProps/ctrlProp12.xml><?xml version="1.0" encoding="utf-8"?>
<formControlPr xmlns="http://schemas.microsoft.com/office/spreadsheetml/2009/9/main" objectType="Radio" lockText="1"/>
</file>

<file path=xl/ctrlProps/ctrlProp120.xml><?xml version="1.0" encoding="utf-8"?>
<formControlPr xmlns="http://schemas.microsoft.com/office/spreadsheetml/2009/9/main" objectType="Radio" lockText="1"/>
</file>

<file path=xl/ctrlProps/ctrlProp121.xml><?xml version="1.0" encoding="utf-8"?>
<formControlPr xmlns="http://schemas.microsoft.com/office/spreadsheetml/2009/9/main" objectType="GBox"/>
</file>

<file path=xl/ctrlProps/ctrlProp122.xml><?xml version="1.0" encoding="utf-8"?>
<formControlPr xmlns="http://schemas.microsoft.com/office/spreadsheetml/2009/9/main" objectType="Radio" checked="Checked" firstButton="1" fmlaLink="$G$151" lockText="1"/>
</file>

<file path=xl/ctrlProps/ctrlProp123.xml><?xml version="1.0" encoding="utf-8"?>
<formControlPr xmlns="http://schemas.microsoft.com/office/spreadsheetml/2009/9/main" objectType="Radio" lockText="1"/>
</file>

<file path=xl/ctrlProps/ctrlProp124.xml><?xml version="1.0" encoding="utf-8"?>
<formControlPr xmlns="http://schemas.microsoft.com/office/spreadsheetml/2009/9/main" objectType="GBox"/>
</file>

<file path=xl/ctrlProps/ctrlProp125.xml><?xml version="1.0" encoding="utf-8"?>
<formControlPr xmlns="http://schemas.microsoft.com/office/spreadsheetml/2009/9/main" objectType="Radio" checked="Checked" firstButton="1" fmlaLink="$G$153" lockText="1"/>
</file>

<file path=xl/ctrlProps/ctrlProp126.xml><?xml version="1.0" encoding="utf-8"?>
<formControlPr xmlns="http://schemas.microsoft.com/office/spreadsheetml/2009/9/main" objectType="Radio" lockText="1"/>
</file>

<file path=xl/ctrlProps/ctrlProp127.xml><?xml version="1.0" encoding="utf-8"?>
<formControlPr xmlns="http://schemas.microsoft.com/office/spreadsheetml/2009/9/main" objectType="GBox"/>
</file>

<file path=xl/ctrlProps/ctrlProp128.xml><?xml version="1.0" encoding="utf-8"?>
<formControlPr xmlns="http://schemas.microsoft.com/office/spreadsheetml/2009/9/main" objectType="Radio" firstButton="1" fmlaLink="$G$154" lockText="1"/>
</file>

<file path=xl/ctrlProps/ctrlProp129.xml><?xml version="1.0" encoding="utf-8"?>
<formControlPr xmlns="http://schemas.microsoft.com/office/spreadsheetml/2009/9/main" objectType="Radio" checked="Checked" lockText="1"/>
</file>

<file path=xl/ctrlProps/ctrlProp13.xml><?xml version="1.0" encoding="utf-8"?>
<formControlPr xmlns="http://schemas.microsoft.com/office/spreadsheetml/2009/9/main" objectType="GBox"/>
</file>

<file path=xl/ctrlProps/ctrlProp130.xml><?xml version="1.0" encoding="utf-8"?>
<formControlPr xmlns="http://schemas.microsoft.com/office/spreadsheetml/2009/9/main" objectType="GBox"/>
</file>

<file path=xl/ctrlProps/ctrlProp131.xml><?xml version="1.0" encoding="utf-8"?>
<formControlPr xmlns="http://schemas.microsoft.com/office/spreadsheetml/2009/9/main" objectType="Radio" checked="Checked" firstButton="1" fmlaLink="$G$155" lockText="1"/>
</file>

<file path=xl/ctrlProps/ctrlProp132.xml><?xml version="1.0" encoding="utf-8"?>
<formControlPr xmlns="http://schemas.microsoft.com/office/spreadsheetml/2009/9/main" objectType="Radio" lockText="1"/>
</file>

<file path=xl/ctrlProps/ctrlProp133.xml><?xml version="1.0" encoding="utf-8"?>
<formControlPr xmlns="http://schemas.microsoft.com/office/spreadsheetml/2009/9/main" objectType="GBox"/>
</file>

<file path=xl/ctrlProps/ctrlProp134.xml><?xml version="1.0" encoding="utf-8"?>
<formControlPr xmlns="http://schemas.microsoft.com/office/spreadsheetml/2009/9/main" objectType="Radio" firstButton="1" fmlaLink="$G$156" lockText="1"/>
</file>

<file path=xl/ctrlProps/ctrlProp135.xml><?xml version="1.0" encoding="utf-8"?>
<formControlPr xmlns="http://schemas.microsoft.com/office/spreadsheetml/2009/9/main" objectType="Radio" checked="Checked" lockText="1"/>
</file>

<file path=xl/ctrlProps/ctrlProp136.xml><?xml version="1.0" encoding="utf-8"?>
<formControlPr xmlns="http://schemas.microsoft.com/office/spreadsheetml/2009/9/main" objectType="GBox"/>
</file>

<file path=xl/ctrlProps/ctrlProp137.xml><?xml version="1.0" encoding="utf-8"?>
<formControlPr xmlns="http://schemas.microsoft.com/office/spreadsheetml/2009/9/main" objectType="Radio" checked="Checked" firstButton="1" fmlaLink="$G$157" lockText="1"/>
</file>

<file path=xl/ctrlProps/ctrlProp138.xml><?xml version="1.0" encoding="utf-8"?>
<formControlPr xmlns="http://schemas.microsoft.com/office/spreadsheetml/2009/9/main" objectType="Radio" lockText="1"/>
</file>

<file path=xl/ctrlProps/ctrlProp139.xml><?xml version="1.0" encoding="utf-8"?>
<formControlPr xmlns="http://schemas.microsoft.com/office/spreadsheetml/2009/9/main" objectType="GBox"/>
</file>

<file path=xl/ctrlProps/ctrlProp14.xml><?xml version="1.0" encoding="utf-8"?>
<formControlPr xmlns="http://schemas.microsoft.com/office/spreadsheetml/2009/9/main" objectType="Radio" checked="Checked" firstButton="1" fmlaLink="$C$156" lockText="1"/>
</file>

<file path=xl/ctrlProps/ctrlProp140.xml><?xml version="1.0" encoding="utf-8"?>
<formControlPr xmlns="http://schemas.microsoft.com/office/spreadsheetml/2009/9/main" objectType="Radio" firstButton="1" fmlaLink="$G$158" lockText="1"/>
</file>

<file path=xl/ctrlProps/ctrlProp141.xml><?xml version="1.0" encoding="utf-8"?>
<formControlPr xmlns="http://schemas.microsoft.com/office/spreadsheetml/2009/9/main" objectType="Radio" checked="Checked" lockText="1"/>
</file>

<file path=xl/ctrlProps/ctrlProp142.xml><?xml version="1.0" encoding="utf-8"?>
<formControlPr xmlns="http://schemas.microsoft.com/office/spreadsheetml/2009/9/main" objectType="GBox"/>
</file>

<file path=xl/ctrlProps/ctrlProp143.xml><?xml version="1.0" encoding="utf-8"?>
<formControlPr xmlns="http://schemas.microsoft.com/office/spreadsheetml/2009/9/main" objectType="Radio" checked="Checked" firstButton="1" fmlaLink="$G$159" lockText="1"/>
</file>

<file path=xl/ctrlProps/ctrlProp144.xml><?xml version="1.0" encoding="utf-8"?>
<formControlPr xmlns="http://schemas.microsoft.com/office/spreadsheetml/2009/9/main" objectType="Radio" lockText="1"/>
</file>

<file path=xl/ctrlProps/ctrlProp145.xml><?xml version="1.0" encoding="utf-8"?>
<formControlPr xmlns="http://schemas.microsoft.com/office/spreadsheetml/2009/9/main" objectType="GBox"/>
</file>

<file path=xl/ctrlProps/ctrlProp146.xml><?xml version="1.0" encoding="utf-8"?>
<formControlPr xmlns="http://schemas.microsoft.com/office/spreadsheetml/2009/9/main" objectType="Radio" firstButton="1" fmlaLink="$G$160" lockText="1"/>
</file>

<file path=xl/ctrlProps/ctrlProp147.xml><?xml version="1.0" encoding="utf-8"?>
<formControlPr xmlns="http://schemas.microsoft.com/office/spreadsheetml/2009/9/main" objectType="Radio" checked="Checked" lockText="1"/>
</file>

<file path=xl/ctrlProps/ctrlProp148.xml><?xml version="1.0" encoding="utf-8"?>
<formControlPr xmlns="http://schemas.microsoft.com/office/spreadsheetml/2009/9/main" objectType="GBox"/>
</file>

<file path=xl/ctrlProps/ctrlProp149.xml><?xml version="1.0" encoding="utf-8"?>
<formControlPr xmlns="http://schemas.microsoft.com/office/spreadsheetml/2009/9/main" objectType="Radio" firstButton="1" fmlaLink="$G$152" lockText="1"/>
</file>

<file path=xl/ctrlProps/ctrlProp15.xml><?xml version="1.0" encoding="utf-8"?>
<formControlPr xmlns="http://schemas.microsoft.com/office/spreadsheetml/2009/9/main" objectType="Radio" lockText="1"/>
</file>

<file path=xl/ctrlProps/ctrlProp150.xml><?xml version="1.0" encoding="utf-8"?>
<formControlPr xmlns="http://schemas.microsoft.com/office/spreadsheetml/2009/9/main" objectType="Radio" checked="Checked" lockText="1"/>
</file>

<file path=xl/ctrlProps/ctrlProp16.xml><?xml version="1.0" encoding="utf-8"?>
<formControlPr xmlns="http://schemas.microsoft.com/office/spreadsheetml/2009/9/main" objectType="GBox"/>
</file>

<file path=xl/ctrlProps/ctrlProp17.xml><?xml version="1.0" encoding="utf-8"?>
<formControlPr xmlns="http://schemas.microsoft.com/office/spreadsheetml/2009/9/main" objectType="Radio" checked="Checked" firstButton="1" fmlaLink="$C$157" lockText="1"/>
</file>

<file path=xl/ctrlProps/ctrlProp18.xml><?xml version="1.0" encoding="utf-8"?>
<formControlPr xmlns="http://schemas.microsoft.com/office/spreadsheetml/2009/9/main" objectType="Radio" lockText="1"/>
</file>

<file path=xl/ctrlProps/ctrlProp19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Radio" checked="Checked" firstButton="1" fmlaLink="$C$151" lockText="1"/>
</file>

<file path=xl/ctrlProps/ctrlProp20.xml><?xml version="1.0" encoding="utf-8"?>
<formControlPr xmlns="http://schemas.microsoft.com/office/spreadsheetml/2009/9/main" objectType="Radio" checked="Checked" firstButton="1" fmlaLink="$C$158" lockText="1"/>
</file>

<file path=xl/ctrlProps/ctrlProp21.xml><?xml version="1.0" encoding="utf-8"?>
<formControlPr xmlns="http://schemas.microsoft.com/office/spreadsheetml/2009/9/main" objectType="Radio" lockText="1"/>
</file>

<file path=xl/ctrlProps/ctrlProp22.xml><?xml version="1.0" encoding="utf-8"?>
<formControlPr xmlns="http://schemas.microsoft.com/office/spreadsheetml/2009/9/main" objectType="GBox"/>
</file>

<file path=xl/ctrlProps/ctrlProp23.xml><?xml version="1.0" encoding="utf-8"?>
<formControlPr xmlns="http://schemas.microsoft.com/office/spreadsheetml/2009/9/main" objectType="Radio" checked="Checked" firstButton="1" fmlaLink="$C$159" lockText="1"/>
</file>

<file path=xl/ctrlProps/ctrlProp24.xml><?xml version="1.0" encoding="utf-8"?>
<formControlPr xmlns="http://schemas.microsoft.com/office/spreadsheetml/2009/9/main" objectType="Radio" lockText="1"/>
</file>

<file path=xl/ctrlProps/ctrlProp25.xml><?xml version="1.0" encoding="utf-8"?>
<formControlPr xmlns="http://schemas.microsoft.com/office/spreadsheetml/2009/9/main" objectType="GBox"/>
</file>

<file path=xl/ctrlProps/ctrlProp26.xml><?xml version="1.0" encoding="utf-8"?>
<formControlPr xmlns="http://schemas.microsoft.com/office/spreadsheetml/2009/9/main" objectType="Radio" checked="Checked" firstButton="1" fmlaLink="$C$160" lockText="1"/>
</file>

<file path=xl/ctrlProps/ctrlProp27.xml><?xml version="1.0" encoding="utf-8"?>
<formControlPr xmlns="http://schemas.microsoft.com/office/spreadsheetml/2009/9/main" objectType="Radio" lockText="1"/>
</file>

<file path=xl/ctrlProps/ctrlProp28.xml><?xml version="1.0" encoding="utf-8"?>
<formControlPr xmlns="http://schemas.microsoft.com/office/spreadsheetml/2009/9/main" objectType="GBox"/>
</file>

<file path=xl/ctrlProps/ctrlProp29.xml><?xml version="1.0" encoding="utf-8"?>
<formControlPr xmlns="http://schemas.microsoft.com/office/spreadsheetml/2009/9/main" objectType="Radio" firstButton="1" fmlaLink="$C$152" lockText="1"/>
</file>

<file path=xl/ctrlProps/ctrlProp3.xml><?xml version="1.0" encoding="utf-8"?>
<formControlPr xmlns="http://schemas.microsoft.com/office/spreadsheetml/2009/9/main" objectType="Radio" lockText="1"/>
</file>

<file path=xl/ctrlProps/ctrlProp30.xml><?xml version="1.0" encoding="utf-8"?>
<formControlPr xmlns="http://schemas.microsoft.com/office/spreadsheetml/2009/9/main" objectType="Radio" checked="Checked" lockText="1"/>
</file>

<file path=xl/ctrlProps/ctrlProp31.xml><?xml version="1.0" encoding="utf-8"?>
<formControlPr xmlns="http://schemas.microsoft.com/office/spreadsheetml/2009/9/main" objectType="GBox"/>
</file>

<file path=xl/ctrlProps/ctrlProp32.xml><?xml version="1.0" encoding="utf-8"?>
<formControlPr xmlns="http://schemas.microsoft.com/office/spreadsheetml/2009/9/main" objectType="Radio" firstButton="1" fmlaLink="$D$151" lockText="1"/>
</file>

<file path=xl/ctrlProps/ctrlProp33.xml><?xml version="1.0" encoding="utf-8"?>
<formControlPr xmlns="http://schemas.microsoft.com/office/spreadsheetml/2009/9/main" objectType="Radio" checked="Checked" lockText="1"/>
</file>

<file path=xl/ctrlProps/ctrlProp34.xml><?xml version="1.0" encoding="utf-8"?>
<formControlPr xmlns="http://schemas.microsoft.com/office/spreadsheetml/2009/9/main" objectType="GBox"/>
</file>

<file path=xl/ctrlProps/ctrlProp35.xml><?xml version="1.0" encoding="utf-8"?>
<formControlPr xmlns="http://schemas.microsoft.com/office/spreadsheetml/2009/9/main" objectType="Radio" firstButton="1" fmlaLink="$D$153" lockText="1"/>
</file>

<file path=xl/ctrlProps/ctrlProp36.xml><?xml version="1.0" encoding="utf-8"?>
<formControlPr xmlns="http://schemas.microsoft.com/office/spreadsheetml/2009/9/main" objectType="Radio" checked="Checked" lockText="1"/>
</file>

<file path=xl/ctrlProps/ctrlProp37.xml><?xml version="1.0" encoding="utf-8"?>
<formControlPr xmlns="http://schemas.microsoft.com/office/spreadsheetml/2009/9/main" objectType="GBox"/>
</file>

<file path=xl/ctrlProps/ctrlProp38.xml><?xml version="1.0" encoding="utf-8"?>
<formControlPr xmlns="http://schemas.microsoft.com/office/spreadsheetml/2009/9/main" objectType="Radio" checked="Checked" firstButton="1" fmlaLink="$D$154" lockText="1"/>
</file>

<file path=xl/ctrlProps/ctrlProp39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GBox"/>
</file>

<file path=xl/ctrlProps/ctrlProp40.xml><?xml version="1.0" encoding="utf-8"?>
<formControlPr xmlns="http://schemas.microsoft.com/office/spreadsheetml/2009/9/main" objectType="GBox"/>
</file>

<file path=xl/ctrlProps/ctrlProp41.xml><?xml version="1.0" encoding="utf-8"?>
<formControlPr xmlns="http://schemas.microsoft.com/office/spreadsheetml/2009/9/main" objectType="Radio" firstButton="1" fmlaLink="$D$155" lockText="1"/>
</file>

<file path=xl/ctrlProps/ctrlProp42.xml><?xml version="1.0" encoding="utf-8"?>
<formControlPr xmlns="http://schemas.microsoft.com/office/spreadsheetml/2009/9/main" objectType="Radio" checked="Checked" lockText="1"/>
</file>

<file path=xl/ctrlProps/ctrlProp43.xml><?xml version="1.0" encoding="utf-8"?>
<formControlPr xmlns="http://schemas.microsoft.com/office/spreadsheetml/2009/9/main" objectType="GBox"/>
</file>

<file path=xl/ctrlProps/ctrlProp44.xml><?xml version="1.0" encoding="utf-8"?>
<formControlPr xmlns="http://schemas.microsoft.com/office/spreadsheetml/2009/9/main" objectType="Radio" checked="Checked" firstButton="1" fmlaLink="$D$156" lockText="1"/>
</file>

<file path=xl/ctrlProps/ctrlProp45.xml><?xml version="1.0" encoding="utf-8"?>
<formControlPr xmlns="http://schemas.microsoft.com/office/spreadsheetml/2009/9/main" objectType="Radio" lockText="1"/>
</file>

<file path=xl/ctrlProps/ctrlProp46.xml><?xml version="1.0" encoding="utf-8"?>
<formControlPr xmlns="http://schemas.microsoft.com/office/spreadsheetml/2009/9/main" objectType="GBox"/>
</file>

<file path=xl/ctrlProps/ctrlProp47.xml><?xml version="1.0" encoding="utf-8"?>
<formControlPr xmlns="http://schemas.microsoft.com/office/spreadsheetml/2009/9/main" objectType="Radio" firstButton="1" fmlaLink="$D$157" lockText="1"/>
</file>

<file path=xl/ctrlProps/ctrlProp48.xml><?xml version="1.0" encoding="utf-8"?>
<formControlPr xmlns="http://schemas.microsoft.com/office/spreadsheetml/2009/9/main" objectType="Radio" checked="Checked" lockText="1"/>
</file>

<file path=xl/ctrlProps/ctrlProp49.xml><?xml version="1.0" encoding="utf-8"?>
<formControlPr xmlns="http://schemas.microsoft.com/office/spreadsheetml/2009/9/main" objectType="GBox"/>
</file>

<file path=xl/ctrlProps/ctrlProp5.xml><?xml version="1.0" encoding="utf-8"?>
<formControlPr xmlns="http://schemas.microsoft.com/office/spreadsheetml/2009/9/main" objectType="Radio" checked="Checked" firstButton="1" fmlaLink="$C$153" lockText="1"/>
</file>

<file path=xl/ctrlProps/ctrlProp50.xml><?xml version="1.0" encoding="utf-8"?>
<formControlPr xmlns="http://schemas.microsoft.com/office/spreadsheetml/2009/9/main" objectType="Radio" checked="Checked" firstButton="1" fmlaLink="$D$158" lockText="1"/>
</file>

<file path=xl/ctrlProps/ctrlProp51.xml><?xml version="1.0" encoding="utf-8"?>
<formControlPr xmlns="http://schemas.microsoft.com/office/spreadsheetml/2009/9/main" objectType="Radio" lockText="1"/>
</file>

<file path=xl/ctrlProps/ctrlProp52.xml><?xml version="1.0" encoding="utf-8"?>
<formControlPr xmlns="http://schemas.microsoft.com/office/spreadsheetml/2009/9/main" objectType="GBox"/>
</file>

<file path=xl/ctrlProps/ctrlProp53.xml><?xml version="1.0" encoding="utf-8"?>
<formControlPr xmlns="http://schemas.microsoft.com/office/spreadsheetml/2009/9/main" objectType="Radio" firstButton="1" fmlaLink="$D$159" lockText="1"/>
</file>

<file path=xl/ctrlProps/ctrlProp54.xml><?xml version="1.0" encoding="utf-8"?>
<formControlPr xmlns="http://schemas.microsoft.com/office/spreadsheetml/2009/9/main" objectType="Radio" checked="Checked" lockText="1"/>
</file>

<file path=xl/ctrlProps/ctrlProp55.xml><?xml version="1.0" encoding="utf-8"?>
<formControlPr xmlns="http://schemas.microsoft.com/office/spreadsheetml/2009/9/main" objectType="GBox"/>
</file>

<file path=xl/ctrlProps/ctrlProp56.xml><?xml version="1.0" encoding="utf-8"?>
<formControlPr xmlns="http://schemas.microsoft.com/office/spreadsheetml/2009/9/main" objectType="Radio" checked="Checked" firstButton="1" lockText="1"/>
</file>

<file path=xl/ctrlProps/ctrlProp57.xml><?xml version="1.0" encoding="utf-8"?>
<formControlPr xmlns="http://schemas.microsoft.com/office/spreadsheetml/2009/9/main" objectType="Radio" lockText="1"/>
</file>

<file path=xl/ctrlProps/ctrlProp58.xml><?xml version="1.0" encoding="utf-8"?>
<formControlPr xmlns="http://schemas.microsoft.com/office/spreadsheetml/2009/9/main" objectType="GBox"/>
</file>

<file path=xl/ctrlProps/ctrlProp59.xml><?xml version="1.0" encoding="utf-8"?>
<formControlPr xmlns="http://schemas.microsoft.com/office/spreadsheetml/2009/9/main" objectType="Radio" checked="Checked" firstButton="1" fmlaLink="$D$152" lockText="1"/>
</file>

<file path=xl/ctrlProps/ctrlProp6.xml><?xml version="1.0" encoding="utf-8"?>
<formControlPr xmlns="http://schemas.microsoft.com/office/spreadsheetml/2009/9/main" objectType="Radio" lockText="1"/>
</file>

<file path=xl/ctrlProps/ctrlProp60.xml><?xml version="1.0" encoding="utf-8"?>
<formControlPr xmlns="http://schemas.microsoft.com/office/spreadsheetml/2009/9/main" objectType="Radio" lockText="1"/>
</file>

<file path=xl/ctrlProps/ctrlProp61.xml><?xml version="1.0" encoding="utf-8"?>
<formControlPr xmlns="http://schemas.microsoft.com/office/spreadsheetml/2009/9/main" objectType="GBox"/>
</file>

<file path=xl/ctrlProps/ctrlProp62.xml><?xml version="1.0" encoding="utf-8"?>
<formControlPr xmlns="http://schemas.microsoft.com/office/spreadsheetml/2009/9/main" objectType="Radio" firstButton="1" fmlaLink="$E$151" lockText="1"/>
</file>

<file path=xl/ctrlProps/ctrlProp63.xml><?xml version="1.0" encoding="utf-8"?>
<formControlPr xmlns="http://schemas.microsoft.com/office/spreadsheetml/2009/9/main" objectType="Radio" checked="Checked" lockText="1"/>
</file>

<file path=xl/ctrlProps/ctrlProp64.xml><?xml version="1.0" encoding="utf-8"?>
<formControlPr xmlns="http://schemas.microsoft.com/office/spreadsheetml/2009/9/main" objectType="GBox"/>
</file>

<file path=xl/ctrlProps/ctrlProp65.xml><?xml version="1.0" encoding="utf-8"?>
<formControlPr xmlns="http://schemas.microsoft.com/office/spreadsheetml/2009/9/main" objectType="Radio" firstButton="1" fmlaLink="$E$153" lockText="1"/>
</file>

<file path=xl/ctrlProps/ctrlProp66.xml><?xml version="1.0" encoding="utf-8"?>
<formControlPr xmlns="http://schemas.microsoft.com/office/spreadsheetml/2009/9/main" objectType="Radio" checked="Checked" lockText="1"/>
</file>

<file path=xl/ctrlProps/ctrlProp67.xml><?xml version="1.0" encoding="utf-8"?>
<formControlPr xmlns="http://schemas.microsoft.com/office/spreadsheetml/2009/9/main" objectType="GBox"/>
</file>

<file path=xl/ctrlProps/ctrlProp68.xml><?xml version="1.0" encoding="utf-8"?>
<formControlPr xmlns="http://schemas.microsoft.com/office/spreadsheetml/2009/9/main" objectType="Radio" checked="Checked" firstButton="1" fmlaLink="$E$154" lockText="1"/>
</file>

<file path=xl/ctrlProps/ctrlProp69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GBox"/>
</file>

<file path=xl/ctrlProps/ctrlProp70.xml><?xml version="1.0" encoding="utf-8"?>
<formControlPr xmlns="http://schemas.microsoft.com/office/spreadsheetml/2009/9/main" objectType="GBox"/>
</file>

<file path=xl/ctrlProps/ctrlProp71.xml><?xml version="1.0" encoding="utf-8"?>
<formControlPr xmlns="http://schemas.microsoft.com/office/spreadsheetml/2009/9/main" objectType="Radio" firstButton="1" fmlaLink="$E$155" lockText="1"/>
</file>

<file path=xl/ctrlProps/ctrlProp72.xml><?xml version="1.0" encoding="utf-8"?>
<formControlPr xmlns="http://schemas.microsoft.com/office/spreadsheetml/2009/9/main" objectType="Radio" checked="Checked" lockText="1"/>
</file>

<file path=xl/ctrlProps/ctrlProp73.xml><?xml version="1.0" encoding="utf-8"?>
<formControlPr xmlns="http://schemas.microsoft.com/office/spreadsheetml/2009/9/main" objectType="GBox"/>
</file>

<file path=xl/ctrlProps/ctrlProp74.xml><?xml version="1.0" encoding="utf-8"?>
<formControlPr xmlns="http://schemas.microsoft.com/office/spreadsheetml/2009/9/main" objectType="Radio" checked="Checked" firstButton="1" fmlaLink="$E$156" lockText="1"/>
</file>

<file path=xl/ctrlProps/ctrlProp75.xml><?xml version="1.0" encoding="utf-8"?>
<formControlPr xmlns="http://schemas.microsoft.com/office/spreadsheetml/2009/9/main" objectType="Radio" lockText="1"/>
</file>

<file path=xl/ctrlProps/ctrlProp76.xml><?xml version="1.0" encoding="utf-8"?>
<formControlPr xmlns="http://schemas.microsoft.com/office/spreadsheetml/2009/9/main" objectType="GBox"/>
</file>

<file path=xl/ctrlProps/ctrlProp77.xml><?xml version="1.0" encoding="utf-8"?>
<formControlPr xmlns="http://schemas.microsoft.com/office/spreadsheetml/2009/9/main" objectType="Radio" firstButton="1" fmlaLink="$E$157" lockText="1"/>
</file>

<file path=xl/ctrlProps/ctrlProp78.xml><?xml version="1.0" encoding="utf-8"?>
<formControlPr xmlns="http://schemas.microsoft.com/office/spreadsheetml/2009/9/main" objectType="Radio" checked="Checked" lockText="1"/>
</file>

<file path=xl/ctrlProps/ctrlProp79.xml><?xml version="1.0" encoding="utf-8"?>
<formControlPr xmlns="http://schemas.microsoft.com/office/spreadsheetml/2009/9/main" objectType="GBox"/>
</file>

<file path=xl/ctrlProps/ctrlProp8.xml><?xml version="1.0" encoding="utf-8"?>
<formControlPr xmlns="http://schemas.microsoft.com/office/spreadsheetml/2009/9/main" objectType="Radio" checked="Checked" firstButton="1" fmlaLink="$C$154" lockText="1"/>
</file>

<file path=xl/ctrlProps/ctrlProp80.xml><?xml version="1.0" encoding="utf-8"?>
<formControlPr xmlns="http://schemas.microsoft.com/office/spreadsheetml/2009/9/main" objectType="Radio" checked="Checked" firstButton="1" fmlaLink="$E$158" lockText="1"/>
</file>

<file path=xl/ctrlProps/ctrlProp81.xml><?xml version="1.0" encoding="utf-8"?>
<formControlPr xmlns="http://schemas.microsoft.com/office/spreadsheetml/2009/9/main" objectType="Radio" lockText="1"/>
</file>

<file path=xl/ctrlProps/ctrlProp82.xml><?xml version="1.0" encoding="utf-8"?>
<formControlPr xmlns="http://schemas.microsoft.com/office/spreadsheetml/2009/9/main" objectType="GBox"/>
</file>

<file path=xl/ctrlProps/ctrlProp83.xml><?xml version="1.0" encoding="utf-8"?>
<formControlPr xmlns="http://schemas.microsoft.com/office/spreadsheetml/2009/9/main" objectType="Radio" firstButton="1" fmlaLink="$E$159" lockText="1"/>
</file>

<file path=xl/ctrlProps/ctrlProp84.xml><?xml version="1.0" encoding="utf-8"?>
<formControlPr xmlns="http://schemas.microsoft.com/office/spreadsheetml/2009/9/main" objectType="Radio" checked="Checked" lockText="1"/>
</file>

<file path=xl/ctrlProps/ctrlProp85.xml><?xml version="1.0" encoding="utf-8"?>
<formControlPr xmlns="http://schemas.microsoft.com/office/spreadsheetml/2009/9/main" objectType="GBox"/>
</file>

<file path=xl/ctrlProps/ctrlProp86.xml><?xml version="1.0" encoding="utf-8"?>
<formControlPr xmlns="http://schemas.microsoft.com/office/spreadsheetml/2009/9/main" objectType="Radio" checked="Checked" firstButton="1" fmlaLink="$E$160" lockText="1"/>
</file>

<file path=xl/ctrlProps/ctrlProp87.xml><?xml version="1.0" encoding="utf-8"?>
<formControlPr xmlns="http://schemas.microsoft.com/office/spreadsheetml/2009/9/main" objectType="Radio" lockText="1"/>
</file>

<file path=xl/ctrlProps/ctrlProp88.xml><?xml version="1.0" encoding="utf-8"?>
<formControlPr xmlns="http://schemas.microsoft.com/office/spreadsheetml/2009/9/main" objectType="GBox"/>
</file>

<file path=xl/ctrlProps/ctrlProp89.xml><?xml version="1.0" encoding="utf-8"?>
<formControlPr xmlns="http://schemas.microsoft.com/office/spreadsheetml/2009/9/main" objectType="Radio" checked="Checked" firstButton="1" fmlaLink="$E$152" lockText="1"/>
</file>

<file path=xl/ctrlProps/ctrlProp9.xml><?xml version="1.0" encoding="utf-8"?>
<formControlPr xmlns="http://schemas.microsoft.com/office/spreadsheetml/2009/9/main" objectType="Radio" lockText="1"/>
</file>

<file path=xl/ctrlProps/ctrlProp90.xml><?xml version="1.0" encoding="utf-8"?>
<formControlPr xmlns="http://schemas.microsoft.com/office/spreadsheetml/2009/9/main" objectType="Radio" lockText="1"/>
</file>

<file path=xl/ctrlProps/ctrlProp91.xml><?xml version="1.0" encoding="utf-8"?>
<formControlPr xmlns="http://schemas.microsoft.com/office/spreadsheetml/2009/9/main" objectType="GBox"/>
</file>

<file path=xl/ctrlProps/ctrlProp92.xml><?xml version="1.0" encoding="utf-8"?>
<formControlPr xmlns="http://schemas.microsoft.com/office/spreadsheetml/2009/9/main" objectType="Radio" firstButton="1" fmlaLink="$F$151" lockText="1"/>
</file>

<file path=xl/ctrlProps/ctrlProp93.xml><?xml version="1.0" encoding="utf-8"?>
<formControlPr xmlns="http://schemas.microsoft.com/office/spreadsheetml/2009/9/main" objectType="Radio" checked="Checked" lockText="1"/>
</file>

<file path=xl/ctrlProps/ctrlProp94.xml><?xml version="1.0" encoding="utf-8"?>
<formControlPr xmlns="http://schemas.microsoft.com/office/spreadsheetml/2009/9/main" objectType="GBox"/>
</file>

<file path=xl/ctrlProps/ctrlProp95.xml><?xml version="1.0" encoding="utf-8"?>
<formControlPr xmlns="http://schemas.microsoft.com/office/spreadsheetml/2009/9/main" objectType="Radio" firstButton="1" fmlaLink="$F$153" lockText="1"/>
</file>

<file path=xl/ctrlProps/ctrlProp96.xml><?xml version="1.0" encoding="utf-8"?>
<formControlPr xmlns="http://schemas.microsoft.com/office/spreadsheetml/2009/9/main" objectType="Radio" checked="Checked" lockText="1"/>
</file>

<file path=xl/ctrlProps/ctrlProp97.xml><?xml version="1.0" encoding="utf-8"?>
<formControlPr xmlns="http://schemas.microsoft.com/office/spreadsheetml/2009/9/main" objectType="GBox"/>
</file>

<file path=xl/ctrlProps/ctrlProp98.xml><?xml version="1.0" encoding="utf-8"?>
<formControlPr xmlns="http://schemas.microsoft.com/office/spreadsheetml/2009/9/main" objectType="Radio" checked="Checked" firstButton="1" fmlaLink="$F$154" lockText="1"/>
</file>

<file path=xl/ctrlProps/ctrlProp99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2. Formul&#225;rio A&#231;&#245;es'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2. Formul&#225;rio A&#231;&#245;es'!A13"/><Relationship Id="rId2" Type="http://schemas.openxmlformats.org/officeDocument/2006/relationships/hyperlink" Target="#'2. Formul&#225;rio A&#231;&#245;es'!A51"/><Relationship Id="rId1" Type="http://schemas.openxmlformats.org/officeDocument/2006/relationships/image" Target="../media/image1.jpeg"/><Relationship Id="rId5" Type="http://schemas.openxmlformats.org/officeDocument/2006/relationships/hyperlink" Target="#'3. Formul&#225;rio Eventos'!A1"/><Relationship Id="rId4" Type="http://schemas.openxmlformats.org/officeDocument/2006/relationships/hyperlink" Target="#'1. Formul&#225;rio Identidade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2. Formul&#225;rio A&#231;&#245;es'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3543300</xdr:colOff>
      <xdr:row>0</xdr:row>
      <xdr:rowOff>0</xdr:rowOff>
    </xdr:from>
    <xdr:to>
      <xdr:col>9</xdr:col>
      <xdr:colOff>142875</xdr:colOff>
      <xdr:row>3</xdr:row>
      <xdr:rowOff>85725</xdr:rowOff>
    </xdr:to>
    <xdr:pic>
      <xdr:nvPicPr>
        <xdr:cNvPr id="1026" name="Imagem 3" descr="http://www.causp.gov.br/conferencia/imagens/cauheader.jpg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0"/>
          <a:ext cx="5400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110064</xdr:colOff>
      <xdr:row>7</xdr:row>
      <xdr:rowOff>204257</xdr:rowOff>
    </xdr:from>
    <xdr:to>
      <xdr:col>11</xdr:col>
      <xdr:colOff>633939</xdr:colOff>
      <xdr:row>7</xdr:row>
      <xdr:rowOff>582082</xdr:rowOff>
    </xdr:to>
    <xdr:sp macro="" textlink="">
      <xdr:nvSpPr>
        <xdr:cNvPr id="3" name="Seta para a direit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0800000">
          <a:off x="10797114" y="1842557"/>
          <a:ext cx="523875" cy="37782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14</xdr:col>
      <xdr:colOff>465667</xdr:colOff>
      <xdr:row>6</xdr:row>
      <xdr:rowOff>158749</xdr:rowOff>
    </xdr:from>
    <xdr:to>
      <xdr:col>24</xdr:col>
      <xdr:colOff>216958</xdr:colOff>
      <xdr:row>7</xdr:row>
      <xdr:rowOff>753265</xdr:rowOff>
    </xdr:to>
    <xdr:sp macro="" textlink="">
      <xdr:nvSpPr>
        <xdr:cNvPr id="4" name="Retângulo de cantos arredondado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286317" y="1597024"/>
          <a:ext cx="5847291" cy="794541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Unidade Responsável</a:t>
          </a:r>
        </a:p>
        <a:p>
          <a:pPr algn="l"/>
          <a:r>
            <a:rPr lang="pt-BR" sz="1100">
              <a:latin typeface="Arial" panose="020B0604020202020204" pitchFamily="34" charset="0"/>
              <a:cs typeface="Arial" panose="020B0604020202020204" pitchFamily="34" charset="0"/>
            </a:rPr>
            <a:t>Nome da Unidade Organizacional, na forma do organograma, Colegiado e o nome das Comissões Permanentes e Especiais que serão responsáveis pelo projeto/atividade.</a:t>
          </a:r>
        </a:p>
      </xdr:txBody>
    </xdr:sp>
    <xdr:clientData/>
  </xdr:twoCellAnchor>
  <xdr:twoCellAnchor>
    <xdr:from>
      <xdr:col>14</xdr:col>
      <xdr:colOff>465667</xdr:colOff>
      <xdr:row>8</xdr:row>
      <xdr:rowOff>13757</xdr:rowOff>
    </xdr:from>
    <xdr:to>
      <xdr:col>24</xdr:col>
      <xdr:colOff>216933</xdr:colOff>
      <xdr:row>8</xdr:row>
      <xdr:rowOff>809357</xdr:rowOff>
    </xdr:to>
    <xdr:sp macro="" textlink="">
      <xdr:nvSpPr>
        <xdr:cNvPr id="5" name="Retângulo de cantos arredondados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3286317" y="2518832"/>
          <a:ext cx="5847266" cy="7956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Responsável Projeto/Atividade</a:t>
          </a:r>
        </a:p>
        <a:p>
          <a:pPr algn="l"/>
          <a:r>
            <a:rPr lang="pt-BR" sz="1100">
              <a:latin typeface="Arial" panose="020B0604020202020204" pitchFamily="34" charset="0"/>
              <a:cs typeface="Arial" panose="020B0604020202020204" pitchFamily="34" charset="0"/>
            </a:rPr>
            <a:t>Nome do</a:t>
          </a:r>
          <a:r>
            <a:rPr lang="pt-BR" sz="1100" baseline="0">
              <a:latin typeface="Arial" panose="020B0604020202020204" pitchFamily="34" charset="0"/>
              <a:cs typeface="Arial" panose="020B0604020202020204" pitchFamily="34" charset="0"/>
            </a:rPr>
            <a:t> gestor ou responsável técnico que irá realizar o acompanhamento e preenchimento do plano de ação.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465667</xdr:colOff>
      <xdr:row>11</xdr:row>
      <xdr:rowOff>63498</xdr:rowOff>
    </xdr:from>
    <xdr:to>
      <xdr:col>24</xdr:col>
      <xdr:colOff>216933</xdr:colOff>
      <xdr:row>11</xdr:row>
      <xdr:rowOff>859098</xdr:rowOff>
    </xdr:to>
    <xdr:sp macro="" textlink="">
      <xdr:nvSpPr>
        <xdr:cNvPr id="6" name="Retângulo de cantos arredondados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3286317" y="4302123"/>
          <a:ext cx="5847266" cy="7956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Denominação do</a:t>
          </a:r>
          <a:r>
            <a:rPr lang="pt-BR" sz="12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Projeto ou Atividade</a:t>
          </a:r>
        </a:p>
        <a:p>
          <a:pPr algn="l"/>
          <a:r>
            <a:rPr lang="pt-BR" sz="1050" b="0">
              <a:latin typeface="Arial" panose="020B0604020202020204" pitchFamily="34" charset="0"/>
              <a:cs typeface="Arial" panose="020B0604020202020204" pitchFamily="34" charset="0"/>
            </a:rPr>
            <a:t>Nome</a:t>
          </a:r>
          <a:r>
            <a:rPr lang="pt-BR" sz="1050" b="0" baseline="0">
              <a:latin typeface="Arial" panose="020B0604020202020204" pitchFamily="34" charset="0"/>
              <a:cs typeface="Arial" panose="020B0604020202020204" pitchFamily="34" charset="0"/>
            </a:rPr>
            <a:t> do Projeto ou Atividade</a:t>
          </a:r>
          <a:endParaRPr lang="pt-BR" sz="105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465667</xdr:colOff>
      <xdr:row>14</xdr:row>
      <xdr:rowOff>64316</xdr:rowOff>
    </xdr:from>
    <xdr:to>
      <xdr:col>24</xdr:col>
      <xdr:colOff>218303</xdr:colOff>
      <xdr:row>14</xdr:row>
      <xdr:rowOff>859916</xdr:rowOff>
    </xdr:to>
    <xdr:sp macro="" textlink="">
      <xdr:nvSpPr>
        <xdr:cNvPr id="7" name="Retângulo de cantos arredondados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3286317" y="6838950"/>
          <a:ext cx="5848636" cy="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Objetivos de Desenvolvimento Sustentável (Facultativo): </a:t>
          </a:r>
          <a:r>
            <a:rPr lang="pt-BR" sz="1100" b="0">
              <a:latin typeface="Arial" panose="020B0604020202020204" pitchFamily="34" charset="0"/>
              <a:cs typeface="Arial" panose="020B0604020202020204" pitchFamily="34" charset="0"/>
            </a:rPr>
            <a:t>são uma agenda mundial adotada durante a Cúpula das Nações Unidas sobre o Desenvolvimento Sustentável, composta por 17 objetivos e 169 metas a serem atingidos até 2030. Ao firmar o compromisso de incluir os ODS à sua estratégia, o CAU abre caminho para melhorar sua atuação e atender aos anseios da sociedade por projetos e serviços alinhados aos princípios da sustentabilidade. Neste contexto, torna-se facultativo o enquadramento dos projetos e atividades nos ODS em 2020.</a:t>
          </a:r>
        </a:p>
      </xdr:txBody>
    </xdr:sp>
    <xdr:clientData/>
  </xdr:twoCellAnchor>
  <xdr:twoCellAnchor>
    <xdr:from>
      <xdr:col>14</xdr:col>
      <xdr:colOff>465667</xdr:colOff>
      <xdr:row>15</xdr:row>
      <xdr:rowOff>63498</xdr:rowOff>
    </xdr:from>
    <xdr:to>
      <xdr:col>24</xdr:col>
      <xdr:colOff>216933</xdr:colOff>
      <xdr:row>16</xdr:row>
      <xdr:rowOff>108741</xdr:rowOff>
    </xdr:to>
    <xdr:sp macro="" textlink="">
      <xdr:nvSpPr>
        <xdr:cNvPr id="8" name="Retângulo de cantos arredondados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3286317" y="6902448"/>
          <a:ext cx="5847266" cy="673893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pt-BR" sz="1200" b="1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Resultado esperado do Projeto/Atividade</a:t>
          </a:r>
        </a:p>
        <a:p>
          <a:pPr marL="0" indent="0" algn="l"/>
          <a:r>
            <a:rPr lang="pt-BR" sz="1050" b="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São os efeitos que devem ser produzidos com a execução do projeto/atividade.</a:t>
          </a:r>
        </a:p>
      </xdr:txBody>
    </xdr:sp>
    <xdr:clientData/>
  </xdr:twoCellAnchor>
  <xdr:twoCellAnchor>
    <xdr:from>
      <xdr:col>2</xdr:col>
      <xdr:colOff>709084</xdr:colOff>
      <xdr:row>2</xdr:row>
      <xdr:rowOff>176743</xdr:rowOff>
    </xdr:from>
    <xdr:to>
      <xdr:col>6</xdr:col>
      <xdr:colOff>529168</xdr:colOff>
      <xdr:row>6</xdr:row>
      <xdr:rowOff>158751</xdr:rowOff>
    </xdr:to>
    <xdr:sp macro="" textlink="">
      <xdr:nvSpPr>
        <xdr:cNvPr id="9" name="Retângulo de cantos arredondado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963584" y="557743"/>
          <a:ext cx="2698751" cy="1040341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500" b="1">
              <a:latin typeface="Arial" panose="020B0604020202020204" pitchFamily="34" charset="0"/>
              <a:cs typeface="Arial" panose="020B0604020202020204" pitchFamily="34" charset="0"/>
            </a:rPr>
            <a:t>CLIQUE PARA</a:t>
          </a:r>
          <a:r>
            <a:rPr lang="pt-BR" sz="1500" b="1" baseline="0">
              <a:latin typeface="Arial" panose="020B0604020202020204" pitchFamily="34" charset="0"/>
              <a:cs typeface="Arial" panose="020B0604020202020204" pitchFamily="34" charset="0"/>
            </a:rPr>
            <a:t> O </a:t>
          </a:r>
        </a:p>
        <a:p>
          <a:pPr algn="l"/>
          <a:r>
            <a:rPr lang="pt-BR" sz="1500" b="1" baseline="0">
              <a:latin typeface="Arial" panose="020B0604020202020204" pitchFamily="34" charset="0"/>
              <a:cs typeface="Arial" panose="020B0604020202020204" pitchFamily="34" charset="0"/>
            </a:rPr>
            <a:t>PASSO 2</a:t>
          </a:r>
        </a:p>
        <a:p>
          <a:pPr algn="l"/>
          <a:endParaRPr lang="pt-BR" sz="1200" b="1" i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pt-BR" sz="1200" b="1" i="1" baseline="0">
              <a:latin typeface="Arial" panose="020B0604020202020204" pitchFamily="34" charset="0"/>
              <a:cs typeface="Arial" panose="020B0604020202020204" pitchFamily="34" charset="0"/>
            </a:rPr>
            <a:t>FORMULÁRIO DE AÇÕES   </a:t>
          </a:r>
          <a:endParaRPr lang="pt-BR" sz="1200" b="1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519643</xdr:colOff>
      <xdr:row>3</xdr:row>
      <xdr:rowOff>169333</xdr:rowOff>
    </xdr:from>
    <xdr:to>
      <xdr:col>6</xdr:col>
      <xdr:colOff>318559</xdr:colOff>
      <xdr:row>4</xdr:row>
      <xdr:rowOff>228601</xdr:rowOff>
    </xdr:to>
    <xdr:sp macro="" textlink="">
      <xdr:nvSpPr>
        <xdr:cNvPr id="10" name="Seta para a direita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933143" y="740833"/>
          <a:ext cx="518583" cy="249768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</xdr:col>
      <xdr:colOff>9525</xdr:colOff>
      <xdr:row>0</xdr:row>
      <xdr:rowOff>161925</xdr:rowOff>
    </xdr:from>
    <xdr:to>
      <xdr:col>1</xdr:col>
      <xdr:colOff>1333500</xdr:colOff>
      <xdr:row>3</xdr:row>
      <xdr:rowOff>57150</xdr:rowOff>
    </xdr:to>
    <xdr:sp macro="" textlink="">
      <xdr:nvSpPr>
        <xdr:cNvPr id="11" name="Retângulo de cantos arredondados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66725" y="161925"/>
          <a:ext cx="1323975" cy="466725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2400" b="1"/>
            <a:t>PASSO 1</a:t>
          </a:r>
          <a:endParaRPr lang="pt-BR" sz="2400" b="1" baseline="0"/>
        </a:p>
      </xdr:txBody>
    </xdr:sp>
    <xdr:clientData/>
  </xdr:twoCellAnchor>
  <xdr:twoCellAnchor>
    <xdr:from>
      <xdr:col>11</xdr:col>
      <xdr:colOff>730250</xdr:colOff>
      <xdr:row>6</xdr:row>
      <xdr:rowOff>158749</xdr:rowOff>
    </xdr:from>
    <xdr:to>
      <xdr:col>14</xdr:col>
      <xdr:colOff>370417</xdr:colOff>
      <xdr:row>7</xdr:row>
      <xdr:rowOff>751415</xdr:rowOff>
    </xdr:to>
    <xdr:sp macro="" textlink="">
      <xdr:nvSpPr>
        <xdr:cNvPr id="12" name="Retângulo de cantos arredondados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1417300" y="1597024"/>
          <a:ext cx="1773767" cy="792691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Selecionar a célula e escolher um item da lista</a:t>
          </a:r>
          <a:endParaRPr lang="pt-BR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99481</xdr:colOff>
      <xdr:row>8</xdr:row>
      <xdr:rowOff>204257</xdr:rowOff>
    </xdr:from>
    <xdr:to>
      <xdr:col>11</xdr:col>
      <xdr:colOff>623356</xdr:colOff>
      <xdr:row>8</xdr:row>
      <xdr:rowOff>582082</xdr:rowOff>
    </xdr:to>
    <xdr:sp macro="" textlink="">
      <xdr:nvSpPr>
        <xdr:cNvPr id="13" name="Seta para a direita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0800000">
          <a:off x="10786531" y="2709332"/>
          <a:ext cx="523875" cy="37782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11</xdr:col>
      <xdr:colOff>730250</xdr:colOff>
      <xdr:row>8</xdr:row>
      <xdr:rowOff>14286</xdr:rowOff>
    </xdr:from>
    <xdr:to>
      <xdr:col>14</xdr:col>
      <xdr:colOff>370417</xdr:colOff>
      <xdr:row>8</xdr:row>
      <xdr:rowOff>809886</xdr:rowOff>
    </xdr:to>
    <xdr:sp macro="" textlink="">
      <xdr:nvSpPr>
        <xdr:cNvPr id="14" name="Retângulo de cantos arredondados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1417300" y="2519361"/>
          <a:ext cx="1773767" cy="7956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Este campo deve ser preenchido manualmente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99481</xdr:colOff>
      <xdr:row>9</xdr:row>
      <xdr:rowOff>193673</xdr:rowOff>
    </xdr:from>
    <xdr:to>
      <xdr:col>11</xdr:col>
      <xdr:colOff>623356</xdr:colOff>
      <xdr:row>9</xdr:row>
      <xdr:rowOff>571498</xdr:rowOff>
    </xdr:to>
    <xdr:sp macro="" textlink="">
      <xdr:nvSpPr>
        <xdr:cNvPr id="15" name="Seta para a direita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 rot="10800000">
          <a:off x="10786531" y="3565523"/>
          <a:ext cx="523875" cy="37782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11</xdr:col>
      <xdr:colOff>730250</xdr:colOff>
      <xdr:row>9</xdr:row>
      <xdr:rowOff>42332</xdr:rowOff>
    </xdr:from>
    <xdr:to>
      <xdr:col>14</xdr:col>
      <xdr:colOff>370417</xdr:colOff>
      <xdr:row>9</xdr:row>
      <xdr:rowOff>837932</xdr:rowOff>
    </xdr:to>
    <xdr:sp macro="" textlink="">
      <xdr:nvSpPr>
        <xdr:cNvPr id="16" name="Retângulo de cantos arredondados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1417300" y="3414182"/>
          <a:ext cx="1773767" cy="7956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Selecionar a célula e escolher um item da lista</a:t>
          </a:r>
          <a:endParaRPr lang="pt-BR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465667</xdr:colOff>
      <xdr:row>9</xdr:row>
      <xdr:rowOff>42334</xdr:rowOff>
    </xdr:from>
    <xdr:to>
      <xdr:col>19</xdr:col>
      <xdr:colOff>306917</xdr:colOff>
      <xdr:row>9</xdr:row>
      <xdr:rowOff>837934</xdr:rowOff>
    </xdr:to>
    <xdr:sp macro="" textlink="">
      <xdr:nvSpPr>
        <xdr:cNvPr id="17" name="Retângulo de cantos arredondados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3286317" y="3414184"/>
          <a:ext cx="2889250" cy="7956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1">
              <a:latin typeface="Arial" panose="020B0604020202020204" pitchFamily="34" charset="0"/>
              <a:cs typeface="Arial" panose="020B0604020202020204" pitchFamily="34" charset="0"/>
            </a:rPr>
            <a:t>Projeto (P): </a:t>
          </a:r>
          <a:r>
            <a:rPr lang="pt-BR" sz="1050" b="0">
              <a:latin typeface="Arial" panose="020B0604020202020204" pitchFamily="34" charset="0"/>
              <a:cs typeface="Arial" panose="020B0604020202020204" pitchFamily="34" charset="0"/>
            </a:rPr>
            <a:t>Conjunto de ações inter-relacionadas, coordenadas e orientadas para o alcance de resultados, com prazo e recursos definidos.</a:t>
          </a:r>
        </a:p>
      </xdr:txBody>
    </xdr:sp>
    <xdr:clientData/>
  </xdr:twoCellAnchor>
  <xdr:twoCellAnchor>
    <xdr:from>
      <xdr:col>19</xdr:col>
      <xdr:colOff>377300</xdr:colOff>
      <xdr:row>9</xdr:row>
      <xdr:rowOff>42334</xdr:rowOff>
    </xdr:from>
    <xdr:to>
      <xdr:col>24</xdr:col>
      <xdr:colOff>216933</xdr:colOff>
      <xdr:row>9</xdr:row>
      <xdr:rowOff>837934</xdr:rowOff>
    </xdr:to>
    <xdr:sp macro="" textlink="">
      <xdr:nvSpPr>
        <xdr:cNvPr id="18" name="Retângulo de cantos arredondados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6245950" y="3414184"/>
          <a:ext cx="2887633" cy="7956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pt-BR" sz="11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Atividade (A): </a:t>
          </a:r>
          <a:r>
            <a:rPr lang="pt-BR" sz="105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</a:t>
          </a:r>
          <a:r>
            <a:rPr lang="pt-BR" sz="1050" b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onjunto de ações permanentes e rotineiras relacionadas à gestão do CAU/SP, que contribuem para a melhoria do desempenho da Entidade.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99481</xdr:colOff>
      <xdr:row>11</xdr:row>
      <xdr:rowOff>151339</xdr:rowOff>
    </xdr:from>
    <xdr:to>
      <xdr:col>11</xdr:col>
      <xdr:colOff>623356</xdr:colOff>
      <xdr:row>11</xdr:row>
      <xdr:rowOff>529164</xdr:rowOff>
    </xdr:to>
    <xdr:sp macro="" textlink="">
      <xdr:nvSpPr>
        <xdr:cNvPr id="19" name="Seta para a direita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 rot="10800000">
          <a:off x="10786531" y="4389964"/>
          <a:ext cx="523875" cy="37782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11</xdr:col>
      <xdr:colOff>730250</xdr:colOff>
      <xdr:row>11</xdr:row>
      <xdr:rowOff>63498</xdr:rowOff>
    </xdr:from>
    <xdr:to>
      <xdr:col>14</xdr:col>
      <xdr:colOff>370417</xdr:colOff>
      <xdr:row>11</xdr:row>
      <xdr:rowOff>859098</xdr:rowOff>
    </xdr:to>
    <xdr:sp macro="" textlink="">
      <xdr:nvSpPr>
        <xdr:cNvPr id="20" name="Retângulo de cantos arredondados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1417300" y="4302123"/>
          <a:ext cx="1773767" cy="7956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Selecionar a célula e escolher um item da lista</a:t>
          </a:r>
          <a:endParaRPr lang="pt-BR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99481</xdr:colOff>
      <xdr:row>12</xdr:row>
      <xdr:rowOff>246590</xdr:rowOff>
    </xdr:from>
    <xdr:to>
      <xdr:col>11</xdr:col>
      <xdr:colOff>623356</xdr:colOff>
      <xdr:row>12</xdr:row>
      <xdr:rowOff>624415</xdr:rowOff>
    </xdr:to>
    <xdr:sp macro="" textlink="">
      <xdr:nvSpPr>
        <xdr:cNvPr id="21" name="Seta para a direita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 rot="10800000">
          <a:off x="10786531" y="5351990"/>
          <a:ext cx="523875" cy="37782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11</xdr:col>
      <xdr:colOff>730250</xdr:colOff>
      <xdr:row>12</xdr:row>
      <xdr:rowOff>77785</xdr:rowOff>
    </xdr:from>
    <xdr:to>
      <xdr:col>14</xdr:col>
      <xdr:colOff>370417</xdr:colOff>
      <xdr:row>13</xdr:row>
      <xdr:rowOff>5552</xdr:rowOff>
    </xdr:to>
    <xdr:sp macro="" textlink="">
      <xdr:nvSpPr>
        <xdr:cNvPr id="22" name="Retângulo de cantos arredondados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1417300" y="5183185"/>
          <a:ext cx="1773767" cy="794542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Este campo deve ser preenchido manualmente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465667</xdr:colOff>
      <xdr:row>12</xdr:row>
      <xdr:rowOff>77785</xdr:rowOff>
    </xdr:from>
    <xdr:to>
      <xdr:col>24</xdr:col>
      <xdr:colOff>216933</xdr:colOff>
      <xdr:row>13</xdr:row>
      <xdr:rowOff>5552</xdr:rowOff>
    </xdr:to>
    <xdr:sp macro="" textlink="">
      <xdr:nvSpPr>
        <xdr:cNvPr id="23" name="Retângulo de cantos arredondados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3286317" y="5183185"/>
          <a:ext cx="5847266" cy="794542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Objetivo Geral (Projeto / Atividade)</a:t>
          </a:r>
        </a:p>
        <a:p>
          <a:pPr algn="l"/>
          <a:r>
            <a:rPr lang="pt-BR" sz="1100" b="0"/>
            <a:t>Aquilo que se pretende alcançar</a:t>
          </a:r>
          <a:r>
            <a:rPr lang="pt-BR" sz="1100" b="0" baseline="0"/>
            <a:t> quando se realiza um projeto ou atividade.</a:t>
          </a:r>
          <a:endParaRPr lang="pt-BR" sz="1100" b="0"/>
        </a:p>
      </xdr:txBody>
    </xdr:sp>
    <xdr:clientData/>
  </xdr:twoCellAnchor>
  <xdr:twoCellAnchor>
    <xdr:from>
      <xdr:col>11</xdr:col>
      <xdr:colOff>99481</xdr:colOff>
      <xdr:row>13</xdr:row>
      <xdr:rowOff>193673</xdr:rowOff>
    </xdr:from>
    <xdr:to>
      <xdr:col>11</xdr:col>
      <xdr:colOff>623356</xdr:colOff>
      <xdr:row>13</xdr:row>
      <xdr:rowOff>571498</xdr:rowOff>
    </xdr:to>
    <xdr:sp macro="" textlink="">
      <xdr:nvSpPr>
        <xdr:cNvPr id="24" name="Seta para a direita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 rot="10800000">
          <a:off x="10786531" y="6165848"/>
          <a:ext cx="523875" cy="37782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11</xdr:col>
      <xdr:colOff>730250</xdr:colOff>
      <xdr:row>13</xdr:row>
      <xdr:rowOff>98952</xdr:rowOff>
    </xdr:from>
    <xdr:to>
      <xdr:col>14</xdr:col>
      <xdr:colOff>370417</xdr:colOff>
      <xdr:row>14</xdr:row>
      <xdr:rowOff>26718</xdr:rowOff>
    </xdr:to>
    <xdr:sp macro="" textlink="">
      <xdr:nvSpPr>
        <xdr:cNvPr id="25" name="Retângulo de cantos arredondados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1417300" y="6071127"/>
          <a:ext cx="1773767" cy="767823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Selecionar a célula e escolher um item da lista</a:t>
          </a:r>
          <a:endParaRPr lang="pt-BR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465667</xdr:colOff>
      <xdr:row>13</xdr:row>
      <xdr:rowOff>88368</xdr:rowOff>
    </xdr:from>
    <xdr:to>
      <xdr:col>24</xdr:col>
      <xdr:colOff>216933</xdr:colOff>
      <xdr:row>14</xdr:row>
      <xdr:rowOff>16134</xdr:rowOff>
    </xdr:to>
    <xdr:sp macro="" textlink="">
      <xdr:nvSpPr>
        <xdr:cNvPr id="26" name="Retângulo de cantos arredondados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3286317" y="6060543"/>
          <a:ext cx="5847266" cy="778407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Objetivo Estratégico Principal</a:t>
          </a:r>
        </a:p>
        <a:p>
          <a:pPr algn="l"/>
          <a:r>
            <a:rPr lang="pt-BR" sz="1050" b="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Objetivo</a:t>
          </a:r>
          <a:r>
            <a:rPr lang="pt-BR" sz="1050" b="0" baseline="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estratégico ao qual o projeto ou atividade está diretamente relacionado (principal). Foram estabelecidos 14 objetivos estratégicos, de acordo com o Mapa Estratégico do CAU.</a:t>
          </a:r>
        </a:p>
      </xdr:txBody>
    </xdr:sp>
    <xdr:clientData/>
  </xdr:twoCellAnchor>
  <xdr:twoCellAnchor>
    <xdr:from>
      <xdr:col>11</xdr:col>
      <xdr:colOff>99481</xdr:colOff>
      <xdr:row>15</xdr:row>
      <xdr:rowOff>34924</xdr:rowOff>
    </xdr:from>
    <xdr:to>
      <xdr:col>11</xdr:col>
      <xdr:colOff>623356</xdr:colOff>
      <xdr:row>15</xdr:row>
      <xdr:rowOff>412749</xdr:rowOff>
    </xdr:to>
    <xdr:sp macro="" textlink="">
      <xdr:nvSpPr>
        <xdr:cNvPr id="27" name="Seta para a direita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 rot="10800000">
          <a:off x="10786531" y="6873874"/>
          <a:ext cx="523875" cy="37782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11</xdr:col>
      <xdr:colOff>730250</xdr:colOff>
      <xdr:row>15</xdr:row>
      <xdr:rowOff>63498</xdr:rowOff>
    </xdr:from>
    <xdr:to>
      <xdr:col>14</xdr:col>
      <xdr:colOff>370417</xdr:colOff>
      <xdr:row>16</xdr:row>
      <xdr:rowOff>100800</xdr:rowOff>
    </xdr:to>
    <xdr:sp macro="" textlink="">
      <xdr:nvSpPr>
        <xdr:cNvPr id="28" name="Retângulo de cantos arredondados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1417300" y="6902448"/>
          <a:ext cx="1773767" cy="665952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Este campo deve ser preenchido manualmente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99481</xdr:colOff>
      <xdr:row>14</xdr:row>
      <xdr:rowOff>176355</xdr:rowOff>
    </xdr:from>
    <xdr:to>
      <xdr:col>11</xdr:col>
      <xdr:colOff>623356</xdr:colOff>
      <xdr:row>14</xdr:row>
      <xdr:rowOff>554180</xdr:rowOff>
    </xdr:to>
    <xdr:sp macro="" textlink="">
      <xdr:nvSpPr>
        <xdr:cNvPr id="29" name="Seta para a direit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 rot="10800000">
          <a:off x="10786531" y="6838950"/>
          <a:ext cx="523875" cy="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11</xdr:col>
      <xdr:colOff>730250</xdr:colOff>
      <xdr:row>14</xdr:row>
      <xdr:rowOff>64316</xdr:rowOff>
    </xdr:from>
    <xdr:to>
      <xdr:col>14</xdr:col>
      <xdr:colOff>370417</xdr:colOff>
      <xdr:row>14</xdr:row>
      <xdr:rowOff>857991</xdr:rowOff>
    </xdr:to>
    <xdr:sp macro="" textlink="">
      <xdr:nvSpPr>
        <xdr:cNvPr id="30" name="Retângulo de cantos arredondados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1417300" y="6838950"/>
          <a:ext cx="1773767" cy="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Selecionar a célula e escolher um item da lista</a:t>
          </a:r>
          <a:endParaRPr lang="pt-BR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628650</xdr:colOff>
      <xdr:row>0</xdr:row>
      <xdr:rowOff>142875</xdr:rowOff>
    </xdr:from>
    <xdr:to>
      <xdr:col>4</xdr:col>
      <xdr:colOff>2017448</xdr:colOff>
      <xdr:row>3</xdr:row>
      <xdr:rowOff>228600</xdr:rowOff>
    </xdr:to>
    <xdr:pic>
      <xdr:nvPicPr>
        <xdr:cNvPr id="2049" name="Imagem 3" descr="http://www.causp.gov.br/conferencia/imagens/cauheader.jpg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142875"/>
          <a:ext cx="5400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123826</xdr:colOff>
      <xdr:row>3</xdr:row>
      <xdr:rowOff>190500</xdr:rowOff>
    </xdr:from>
    <xdr:to>
      <xdr:col>5</xdr:col>
      <xdr:colOff>2859826</xdr:colOff>
      <xdr:row>7</xdr:row>
      <xdr:rowOff>116475</xdr:rowOff>
    </xdr:to>
    <xdr:sp macro="" textlink="" fLocksText="0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115301" y="762000"/>
          <a:ext cx="2736000" cy="104040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baseline="0">
              <a:latin typeface="Arial" panose="020B0604020202020204" pitchFamily="34" charset="0"/>
              <a:cs typeface="Arial" panose="020B0604020202020204" pitchFamily="34" charset="0"/>
            </a:rPr>
            <a:t>TUTORIAL</a:t>
          </a:r>
        </a:p>
        <a:p>
          <a:pPr algn="ctr"/>
          <a:r>
            <a:rPr lang="pt-BR" sz="1400" b="1" baseline="0">
              <a:latin typeface="Arial" panose="020B0604020202020204" pitchFamily="34" charset="0"/>
              <a:cs typeface="Arial" panose="020B0604020202020204" pitchFamily="34" charset="0"/>
            </a:rPr>
            <a:t>CLIQUE PARA ACESSAR</a:t>
          </a:r>
          <a:endParaRPr lang="pt-BR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0</xdr:col>
      <xdr:colOff>173567</xdr:colOff>
      <xdr:row>37</xdr:row>
      <xdr:rowOff>0</xdr:rowOff>
    </xdr:from>
    <xdr:to>
      <xdr:col>6</xdr:col>
      <xdr:colOff>379942</xdr:colOff>
      <xdr:row>48</xdr:row>
      <xdr:rowOff>21167</xdr:rowOff>
    </xdr:to>
    <xdr:sp macro="" textlink="">
      <xdr:nvSpPr>
        <xdr:cNvPr id="4" name="Retângulo de cantos arredondados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73567" y="11588750"/>
          <a:ext cx="12514792" cy="2211917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400" b="1"/>
            <a:t>1.</a:t>
          </a:r>
          <a:r>
            <a:rPr lang="pt-BR" sz="1400" b="1" baseline="0"/>
            <a:t> Ações</a:t>
          </a:r>
          <a:r>
            <a:rPr lang="pt-BR" sz="1400" b="1"/>
            <a:t>: </a:t>
          </a:r>
        </a:p>
        <a:p>
          <a:pPr algn="l"/>
          <a:endParaRPr lang="pt-BR" sz="1100" b="0"/>
        </a:p>
        <a:p>
          <a:pPr algn="l"/>
          <a:r>
            <a:rPr lang="pt-BR" sz="1200" b="1"/>
            <a:t>a) Quantitativo da ação: </a:t>
          </a:r>
          <a:r>
            <a:rPr lang="pt-BR" sz="1100" b="0"/>
            <a:t>consiste no quantitativo da ação. </a:t>
          </a:r>
        </a:p>
        <a:p>
          <a:pPr algn="l"/>
          <a:endParaRPr lang="pt-BR" sz="1100" b="0"/>
        </a:p>
        <a:p>
          <a:pPr algn="l"/>
          <a:r>
            <a:rPr lang="pt-BR" sz="1200" b="1"/>
            <a:t>b) Descrição</a:t>
          </a:r>
          <a:r>
            <a:rPr lang="pt-BR" sz="1200" b="1" baseline="0"/>
            <a:t> da Ação</a:t>
          </a:r>
          <a:r>
            <a:rPr lang="pt-BR" sz="1200" b="0"/>
            <a:t>: ações são iniciativas especificas que devem ser executadas dentro de um projeto ou de uma atividade para produzir os resultados estabelecidos.</a:t>
          </a:r>
          <a:r>
            <a:rPr lang="pt-BR" sz="1200" b="1"/>
            <a:t> </a:t>
          </a:r>
        </a:p>
        <a:p>
          <a:pPr algn="l"/>
          <a:r>
            <a:rPr lang="pt-BR" sz="1100" b="0"/>
            <a:t>A ação deve transmitir com clareza a sua finalidade, conteúdo e forma de implementação (o que vai ser feito, por que será feito, onde será feito, quando será feito, como vai ser feito e com que finalidade, por quem será feito e quanto vai custar). Exemplo: Realização de cursos de capacitação no SICCAU. </a:t>
          </a:r>
        </a:p>
        <a:p>
          <a:pPr algn="l"/>
          <a:endParaRPr lang="pt-BR" sz="1100" b="0"/>
        </a:p>
        <a:p>
          <a:pPr algn="l"/>
          <a:r>
            <a:rPr lang="pt-BR" sz="1200" b="1"/>
            <a:t>c)</a:t>
          </a:r>
          <a:r>
            <a:rPr lang="pt-BR" sz="1100" b="1"/>
            <a:t> Categoria da Ação:</a:t>
          </a:r>
          <a:r>
            <a:rPr lang="pt-BR" sz="1100" b="1" baseline="0"/>
            <a:t> </a:t>
          </a:r>
          <a:r>
            <a:rPr lang="pt-BR" sz="1100" b="0" baseline="0"/>
            <a:t>é a classificação do tipo da ação que é realizada dentro do conselho, sua finalidade consiste em padronizar os diversos tipos de ações.</a:t>
          </a:r>
          <a:endParaRPr lang="pt-BR" sz="1100" b="0"/>
        </a:p>
        <a:p>
          <a:pPr algn="l"/>
          <a:endParaRPr lang="pt-BR" sz="1100" b="0"/>
        </a:p>
      </xdr:txBody>
    </xdr:sp>
    <xdr:clientData/>
  </xdr:twoCellAnchor>
  <xdr:twoCellAnchor>
    <xdr:from>
      <xdr:col>0</xdr:col>
      <xdr:colOff>173567</xdr:colOff>
      <xdr:row>48</xdr:row>
      <xdr:rowOff>178859</xdr:rowOff>
    </xdr:from>
    <xdr:to>
      <xdr:col>6</xdr:col>
      <xdr:colOff>379942</xdr:colOff>
      <xdr:row>50</xdr:row>
      <xdr:rowOff>159809</xdr:rowOff>
    </xdr:to>
    <xdr:sp macro="" textlink="">
      <xdr:nvSpPr>
        <xdr:cNvPr id="5" name="Retângulo de cantos arredondados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73567" y="13958359"/>
          <a:ext cx="12514792" cy="340783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2. Resultados esperados: </a:t>
          </a:r>
          <a:r>
            <a:rPr lang="pt-BR" sz="1100" b="0"/>
            <a:t>os resultados são os efeitos que devem ser produzidos com a execução da ação, dentro d</a:t>
          </a:r>
          <a:r>
            <a:rPr lang="pt-BR" sz="1100" b="0" baseline="0"/>
            <a:t>o período de execução estabelecido</a:t>
          </a:r>
          <a:r>
            <a:rPr lang="pt-BR" sz="1100" b="0"/>
            <a:t>.</a:t>
          </a:r>
        </a:p>
      </xdr:txBody>
    </xdr:sp>
    <xdr:clientData/>
  </xdr:twoCellAnchor>
  <xdr:twoCellAnchor>
    <xdr:from>
      <xdr:col>0</xdr:col>
      <xdr:colOff>173567</xdr:colOff>
      <xdr:row>51</xdr:row>
      <xdr:rowOff>137584</xdr:rowOff>
    </xdr:from>
    <xdr:to>
      <xdr:col>6</xdr:col>
      <xdr:colOff>379942</xdr:colOff>
      <xdr:row>54</xdr:row>
      <xdr:rowOff>143933</xdr:rowOff>
    </xdr:to>
    <xdr:sp macro="" textlink="">
      <xdr:nvSpPr>
        <xdr:cNvPr id="6" name="Retângulo de cantos arredondados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73567" y="14456834"/>
          <a:ext cx="12514792" cy="546099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3. Período de Execução: </a:t>
          </a:r>
          <a:r>
            <a:rPr lang="pt-BR" sz="1100" b="0"/>
            <a:t>corresponde ao tempo de duração da ação. As datas de início e término da ação devem ser estabelecidas considerando-se: o tempo necessário à sua execução, o período de maturação para gerar o impacto desejado sobre os resultados e a vinculação com outras ações que a devam preceder ou suceder.</a:t>
          </a:r>
        </a:p>
      </xdr:txBody>
    </xdr:sp>
    <xdr:clientData/>
  </xdr:twoCellAnchor>
  <xdr:twoCellAnchor>
    <xdr:from>
      <xdr:col>0</xdr:col>
      <xdr:colOff>173567</xdr:colOff>
      <xdr:row>55</xdr:row>
      <xdr:rowOff>121709</xdr:rowOff>
    </xdr:from>
    <xdr:to>
      <xdr:col>6</xdr:col>
      <xdr:colOff>379942</xdr:colOff>
      <xdr:row>64</xdr:row>
      <xdr:rowOff>31749</xdr:rowOff>
    </xdr:to>
    <xdr:sp macro="" textlink="">
      <xdr:nvSpPr>
        <xdr:cNvPr id="7" name="Retângulo de cantos arredondados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73567" y="15160626"/>
          <a:ext cx="12514792" cy="152929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4. Custo da ação: valor detalhado dos recursos necessários para a realização da ação:</a:t>
          </a:r>
        </a:p>
        <a:p>
          <a:pPr algn="l"/>
          <a:r>
            <a:rPr lang="pt-BR" sz="1200" b="0"/>
            <a:t>a) Programação “A” (valor aprovado no ano anterior): indicar o custo total da ação aprovado no ano anterior;</a:t>
          </a:r>
        </a:p>
        <a:p>
          <a:pPr algn="l"/>
          <a:r>
            <a:rPr lang="pt-BR" sz="1200" b="0"/>
            <a:t>b) </a:t>
          </a:r>
          <a:r>
            <a:rPr lang="pt-BR" sz="1200" b="0">
              <a:latin typeface="+mn-lt"/>
            </a:rPr>
            <a:t>Programação “B” (valor previsto</a:t>
          </a:r>
          <a:r>
            <a:rPr lang="pt-BR" sz="12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indicar o custo total da ação prevista para o ano seguinte</a:t>
          </a:r>
          <a:r>
            <a:rPr lang="pt-BR" sz="1200" b="0">
              <a:latin typeface="+mn-lt"/>
            </a:rPr>
            <a:t> quando</a:t>
          </a:r>
          <a:r>
            <a:rPr lang="pt-BR" sz="1200" b="0" baseline="0">
              <a:latin typeface="+mn-lt"/>
            </a:rPr>
            <a:t> se tratar de uma programação inicial ou para o ano vigente quando se tratar de uma reprogramação)</a:t>
          </a:r>
          <a:endParaRPr lang="pt-BR" sz="1200" b="0">
            <a:latin typeface="+mn-lt"/>
          </a:endParaRPr>
        </a:p>
        <a:p>
          <a:pPr algn="l"/>
          <a:r>
            <a:rPr lang="pt-BR" sz="1200" b="0"/>
            <a:t>• Variação: valor e percentual de variação entre os valores aprovados e os valores previstos. (já contém</a:t>
          </a:r>
          <a:r>
            <a:rPr lang="pt-BR" sz="1200" b="0" baseline="0"/>
            <a:t> formula, não alterar)</a:t>
          </a:r>
          <a:endParaRPr lang="pt-BR" sz="1200" b="0"/>
        </a:p>
        <a:p>
          <a:pPr algn="l"/>
          <a:r>
            <a:rPr lang="pt-BR" sz="1200" b="0"/>
            <a:t>• % de Participação: é o percentual de participação do valor previsto de cada ação sobre o custo total do projeto/ atividade. (já contém fórmula não alterar)</a:t>
          </a:r>
          <a:endParaRPr lang="pt-BR" sz="1100" b="0"/>
        </a:p>
      </xdr:txBody>
    </xdr:sp>
    <xdr:clientData/>
  </xdr:twoCellAnchor>
  <xdr:twoCellAnchor>
    <xdr:from>
      <xdr:col>3</xdr:col>
      <xdr:colOff>619125</xdr:colOff>
      <xdr:row>33</xdr:row>
      <xdr:rowOff>161925</xdr:rowOff>
    </xdr:from>
    <xdr:to>
      <xdr:col>3</xdr:col>
      <xdr:colOff>2581275</xdr:colOff>
      <xdr:row>36</xdr:row>
      <xdr:rowOff>95250</xdr:rowOff>
    </xdr:to>
    <xdr:sp macro="" textlink="" fLocksText="0">
      <xdr:nvSpPr>
        <xdr:cNvPr id="13" name="Retângulo de cantos arredondados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2581275" y="18983325"/>
          <a:ext cx="1962150" cy="5524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VOLTAR AO TOPO</a:t>
          </a:r>
          <a:endParaRPr lang="pt-BR" sz="1100"/>
        </a:p>
      </xdr:txBody>
    </xdr:sp>
    <xdr:clientData fLocksWithSheet="0"/>
  </xdr:twoCellAnchor>
  <xdr:twoCellAnchor>
    <xdr:from>
      <xdr:col>10</xdr:col>
      <xdr:colOff>9525</xdr:colOff>
      <xdr:row>3</xdr:row>
      <xdr:rowOff>190500</xdr:rowOff>
    </xdr:from>
    <xdr:to>
      <xdr:col>15</xdr:col>
      <xdr:colOff>1247775</xdr:colOff>
      <xdr:row>8</xdr:row>
      <xdr:rowOff>9525</xdr:rowOff>
    </xdr:to>
    <xdr:sp macro="" textlink="">
      <xdr:nvSpPr>
        <xdr:cNvPr id="16" name="Seta para a direita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4754225" y="762000"/>
          <a:ext cx="3476625" cy="1123950"/>
        </a:xfrm>
        <a:prstGeom prst="right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7</xdr:col>
      <xdr:colOff>133350</xdr:colOff>
      <xdr:row>5</xdr:row>
      <xdr:rowOff>361950</xdr:rowOff>
    </xdr:from>
    <xdr:to>
      <xdr:col>7</xdr:col>
      <xdr:colOff>647700</xdr:colOff>
      <xdr:row>6</xdr:row>
      <xdr:rowOff>47625</xdr:rowOff>
    </xdr:to>
    <xdr:sp macro="" textlink="">
      <xdr:nvSpPr>
        <xdr:cNvPr id="15" name="Seta para a direita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 rot="10800000">
          <a:off x="12468225" y="1314450"/>
          <a:ext cx="514350" cy="57150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</xdr:col>
      <xdr:colOff>38100</xdr:colOff>
      <xdr:row>1</xdr:row>
      <xdr:rowOff>95250</xdr:rowOff>
    </xdr:from>
    <xdr:to>
      <xdr:col>2</xdr:col>
      <xdr:colOff>247650</xdr:colOff>
      <xdr:row>3</xdr:row>
      <xdr:rowOff>180975</xdr:rowOff>
    </xdr:to>
    <xdr:sp macro="" textlink="">
      <xdr:nvSpPr>
        <xdr:cNvPr id="17" name="Retângulo de cantos arredondados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247650" y="285750"/>
          <a:ext cx="1323975" cy="466725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2400" b="1"/>
            <a:t>PASSO 2</a:t>
          </a:r>
          <a:endParaRPr lang="pt-BR" sz="2400" b="1" baseline="0"/>
        </a:p>
      </xdr:txBody>
    </xdr:sp>
    <xdr:clientData/>
  </xdr:twoCellAnchor>
  <xdr:twoCellAnchor>
    <xdr:from>
      <xdr:col>64</xdr:col>
      <xdr:colOff>158750</xdr:colOff>
      <xdr:row>0</xdr:row>
      <xdr:rowOff>62441</xdr:rowOff>
    </xdr:from>
    <xdr:to>
      <xdr:col>66</xdr:col>
      <xdr:colOff>651933</xdr:colOff>
      <xdr:row>6</xdr:row>
      <xdr:rowOff>33865</xdr:rowOff>
    </xdr:to>
    <xdr:sp macro="" textlink="">
      <xdr:nvSpPr>
        <xdr:cNvPr id="18" name="Texto explicativo em elips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61309250" y="62441"/>
          <a:ext cx="2345266" cy="1463674"/>
        </a:xfrm>
        <a:prstGeom prst="wedgeEllipseCallout">
          <a:avLst/>
        </a:prstGeom>
        <a:solidFill>
          <a:schemeClr val="tx1">
            <a:lumMod val="95000"/>
            <a:lumOff val="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pt-BR" sz="1200"/>
            <a:t>O</a:t>
          </a:r>
          <a:r>
            <a:rPr lang="pt-BR" sz="1200" baseline="0"/>
            <a:t> valor total deve ser igual ao cadastrado na meta da ação </a:t>
          </a:r>
          <a:r>
            <a:rPr lang="pt-BR" sz="1200" b="1" baseline="0"/>
            <a:t>(coluna C) </a:t>
          </a:r>
          <a:r>
            <a:rPr lang="pt-BR" sz="1200" baseline="0"/>
            <a:t>e Programação </a:t>
          </a:r>
          <a:r>
            <a:rPr lang="pt-BR" sz="1200" b="1" baseline="0"/>
            <a:t>(coluna J)</a:t>
          </a:r>
          <a:r>
            <a:rPr lang="pt-BR" sz="1200" b="0" baseline="0"/>
            <a:t>,</a:t>
          </a:r>
          <a:r>
            <a:rPr lang="pt-BR" sz="1200" b="1" baseline="0"/>
            <a:t> </a:t>
          </a:r>
          <a:r>
            <a:rPr lang="pt-BR" sz="1200" baseline="0"/>
            <a:t>verifique !</a:t>
          </a:r>
          <a:endParaRPr lang="pt-BR" sz="1200"/>
        </a:p>
      </xdr:txBody>
    </xdr:sp>
    <xdr:clientData/>
  </xdr:twoCellAnchor>
  <xdr:twoCellAnchor>
    <xdr:from>
      <xdr:col>16</xdr:col>
      <xdr:colOff>38100</xdr:colOff>
      <xdr:row>2</xdr:row>
      <xdr:rowOff>104775</xdr:rowOff>
    </xdr:from>
    <xdr:to>
      <xdr:col>17</xdr:col>
      <xdr:colOff>512633</xdr:colOff>
      <xdr:row>4</xdr:row>
      <xdr:rowOff>22442</xdr:rowOff>
    </xdr:to>
    <xdr:sp macro="" textlink="">
      <xdr:nvSpPr>
        <xdr:cNvPr id="19" name="Retângulo de cantos arredondados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9024600" y="485775"/>
          <a:ext cx="1321200" cy="468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2400" b="1"/>
            <a:t>PASSO 3</a:t>
          </a:r>
          <a:endParaRPr lang="pt-BR" sz="2400" b="1" baseline="0"/>
        </a:p>
      </xdr:txBody>
    </xdr:sp>
    <xdr:clientData/>
  </xdr:twoCellAnchor>
  <xdr:twoCellAnchor>
    <xdr:from>
      <xdr:col>10</xdr:col>
      <xdr:colOff>85725</xdr:colOff>
      <xdr:row>4</xdr:row>
      <xdr:rowOff>142875</xdr:rowOff>
    </xdr:from>
    <xdr:to>
      <xdr:col>15</xdr:col>
      <xdr:colOff>885825</xdr:colOff>
      <xdr:row>6</xdr:row>
      <xdr:rowOff>38100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4830425" y="1076325"/>
          <a:ext cx="30384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/>
            <a:t>Continue o preenchimento</a:t>
          </a:r>
        </a:p>
      </xdr:txBody>
    </xdr:sp>
    <xdr:clientData/>
  </xdr:twoCellAnchor>
  <xdr:twoCellAnchor>
    <xdr:from>
      <xdr:col>3</xdr:col>
      <xdr:colOff>3248025</xdr:colOff>
      <xdr:row>3</xdr:row>
      <xdr:rowOff>190500</xdr:rowOff>
    </xdr:from>
    <xdr:to>
      <xdr:col>4</xdr:col>
      <xdr:colOff>2546351</xdr:colOff>
      <xdr:row>7</xdr:row>
      <xdr:rowOff>116416</xdr:rowOff>
    </xdr:to>
    <xdr:sp macro="" textlink="">
      <xdr:nvSpPr>
        <xdr:cNvPr id="21" name="Retângulo de cantos arredondados 2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5210175" y="762000"/>
          <a:ext cx="2698751" cy="1040341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pt-BR" sz="15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15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1500" b="1">
              <a:latin typeface="Arial" panose="020B0604020202020204" pitchFamily="34" charset="0"/>
              <a:cs typeface="Arial" panose="020B0604020202020204" pitchFamily="34" charset="0"/>
            </a:rPr>
            <a:t>CLIQUE PARA</a:t>
          </a:r>
          <a:r>
            <a:rPr lang="pt-BR" sz="1500" b="1" baseline="0">
              <a:latin typeface="Arial" panose="020B0604020202020204" pitchFamily="34" charset="0"/>
              <a:cs typeface="Arial" panose="020B0604020202020204" pitchFamily="34" charset="0"/>
            </a:rPr>
            <a:t> VOLTAR  AO PASSO 1</a:t>
          </a:r>
        </a:p>
        <a:p>
          <a:pPr algn="r"/>
          <a:endParaRPr lang="pt-BR" sz="12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pt-BR" sz="1200" b="1" baseline="0">
              <a:latin typeface="Arial" panose="020B0604020202020204" pitchFamily="34" charset="0"/>
              <a:cs typeface="Arial" panose="020B0604020202020204" pitchFamily="34" charset="0"/>
            </a:rPr>
            <a:t>         </a:t>
          </a:r>
          <a:r>
            <a:rPr lang="pt-BR" sz="1200" b="1" i="1" baseline="0">
              <a:latin typeface="Arial" panose="020B0604020202020204" pitchFamily="34" charset="0"/>
              <a:cs typeface="Arial" panose="020B0604020202020204" pitchFamily="34" charset="0"/>
            </a:rPr>
            <a:t>FORMULÁRIO IDENTIDADE</a:t>
          </a:r>
        </a:p>
      </xdr:txBody>
    </xdr:sp>
    <xdr:clientData/>
  </xdr:twoCellAnchor>
  <xdr:twoCellAnchor>
    <xdr:from>
      <xdr:col>3</xdr:col>
      <xdr:colOff>3348750</xdr:colOff>
      <xdr:row>5</xdr:row>
      <xdr:rowOff>28575</xdr:rowOff>
    </xdr:from>
    <xdr:to>
      <xdr:col>4</xdr:col>
      <xdr:colOff>466725</xdr:colOff>
      <xdr:row>5</xdr:row>
      <xdr:rowOff>277285</xdr:rowOff>
    </xdr:to>
    <xdr:sp macro="" textlink="">
      <xdr:nvSpPr>
        <xdr:cNvPr id="22" name="Seta para a direita 2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 rot="10800000">
          <a:off x="5306667" y="1150408"/>
          <a:ext cx="515225" cy="248710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5</xdr:col>
      <xdr:colOff>3067050</xdr:colOff>
      <xdr:row>3</xdr:row>
      <xdr:rowOff>190500</xdr:rowOff>
    </xdr:from>
    <xdr:to>
      <xdr:col>8</xdr:col>
      <xdr:colOff>709275</xdr:colOff>
      <xdr:row>7</xdr:row>
      <xdr:rowOff>116475</xdr:rowOff>
    </xdr:to>
    <xdr:sp macro="" textlink="">
      <xdr:nvSpPr>
        <xdr:cNvPr id="23" name="Retângulo de cantos arredondados 2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1058525" y="762000"/>
          <a:ext cx="2700000" cy="104040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O SEU PLANO POSSUI EVENTO ?</a:t>
          </a:r>
        </a:p>
        <a:p>
          <a:pPr algn="ctr"/>
          <a:r>
            <a:rPr lang="pt-BR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CLIQUE PARA ACESSAR</a:t>
          </a:r>
        </a:p>
        <a:p>
          <a:pPr algn="ctr"/>
          <a:r>
            <a:rPr lang="pt-BR" sz="1200" b="1" i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FORMULÁRIO EVENTOS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142875</xdr:rowOff>
    </xdr:from>
    <xdr:to>
      <xdr:col>9</xdr:col>
      <xdr:colOff>571500</xdr:colOff>
      <xdr:row>4</xdr:row>
      <xdr:rowOff>38100</xdr:rowOff>
    </xdr:to>
    <xdr:pic>
      <xdr:nvPicPr>
        <xdr:cNvPr id="9290" name="Imagem 3" descr="http://www.causp.gov.br/conferencia/imagens/cauheader.jpg">
          <a:extLst>
            <a:ext uri="{FF2B5EF4-FFF2-40B4-BE49-F238E27FC236}">
              <a16:creationId xmlns:a16="http://schemas.microsoft.com/office/drawing/2014/main" id="{00000000-0008-0000-0300-00004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142875"/>
          <a:ext cx="5400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24</xdr:row>
          <xdr:rowOff>85725</xdr:rowOff>
        </xdr:from>
        <xdr:to>
          <xdr:col>5</xdr:col>
          <xdr:colOff>1400175</xdr:colOff>
          <xdr:row>24</xdr:row>
          <xdr:rowOff>666750</xdr:rowOff>
        </xdr:to>
        <xdr:sp macro="" textlink="">
          <xdr:nvSpPr>
            <xdr:cNvPr id="9224" name="Group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3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24</xdr:row>
          <xdr:rowOff>352425</xdr:rowOff>
        </xdr:from>
        <xdr:to>
          <xdr:col>3</xdr:col>
          <xdr:colOff>1209675</xdr:colOff>
          <xdr:row>24</xdr:row>
          <xdr:rowOff>571500</xdr:rowOff>
        </xdr:to>
        <xdr:sp macro="" textlink="">
          <xdr:nvSpPr>
            <xdr:cNvPr id="9227" name="Option Button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3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1800225</xdr:colOff>
          <xdr:row>24</xdr:row>
          <xdr:rowOff>342900</xdr:rowOff>
        </xdr:from>
        <xdr:to>
          <xdr:col>4</xdr:col>
          <xdr:colOff>904875</xdr:colOff>
          <xdr:row>24</xdr:row>
          <xdr:rowOff>561975</xdr:rowOff>
        </xdr:to>
        <xdr:sp macro="" textlink="">
          <xdr:nvSpPr>
            <xdr:cNvPr id="9228" name="Option Button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3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26</xdr:row>
          <xdr:rowOff>95250</xdr:rowOff>
        </xdr:from>
        <xdr:to>
          <xdr:col>5</xdr:col>
          <xdr:colOff>1400175</xdr:colOff>
          <xdr:row>26</xdr:row>
          <xdr:rowOff>676275</xdr:rowOff>
        </xdr:to>
        <xdr:sp macro="" textlink="">
          <xdr:nvSpPr>
            <xdr:cNvPr id="9257" name="Group Box 41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00000000-0008-0000-03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26</xdr:row>
          <xdr:rowOff>361950</xdr:rowOff>
        </xdr:from>
        <xdr:to>
          <xdr:col>3</xdr:col>
          <xdr:colOff>1209675</xdr:colOff>
          <xdr:row>26</xdr:row>
          <xdr:rowOff>581025</xdr:rowOff>
        </xdr:to>
        <xdr:sp macro="" textlink="">
          <xdr:nvSpPr>
            <xdr:cNvPr id="9258" name="Option Button 42" hidden="1">
              <a:extLst>
                <a:ext uri="{63B3BB69-23CF-44E3-9099-C40C66FF867C}">
                  <a14:compatExt spid="_x0000_s9258"/>
                </a:ext>
                <a:ext uri="{FF2B5EF4-FFF2-40B4-BE49-F238E27FC236}">
                  <a16:creationId xmlns:a16="http://schemas.microsoft.com/office/drawing/2014/main" id="{00000000-0008-0000-0300-00002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1800225</xdr:colOff>
          <xdr:row>26</xdr:row>
          <xdr:rowOff>352425</xdr:rowOff>
        </xdr:from>
        <xdr:to>
          <xdr:col>4</xdr:col>
          <xdr:colOff>904875</xdr:colOff>
          <xdr:row>26</xdr:row>
          <xdr:rowOff>571500</xdr:rowOff>
        </xdr:to>
        <xdr:sp macro="" textlink="">
          <xdr:nvSpPr>
            <xdr:cNvPr id="9259" name="Option Button 43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3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27</xdr:row>
          <xdr:rowOff>85725</xdr:rowOff>
        </xdr:from>
        <xdr:to>
          <xdr:col>5</xdr:col>
          <xdr:colOff>1400175</xdr:colOff>
          <xdr:row>27</xdr:row>
          <xdr:rowOff>666750</xdr:rowOff>
        </xdr:to>
        <xdr:sp macro="" textlink="">
          <xdr:nvSpPr>
            <xdr:cNvPr id="9260" name="Group Box 44" hidden="1">
              <a:extLst>
                <a:ext uri="{63B3BB69-23CF-44E3-9099-C40C66FF867C}">
                  <a14:compatExt spid="_x0000_s9260"/>
                </a:ext>
                <a:ext uri="{FF2B5EF4-FFF2-40B4-BE49-F238E27FC236}">
                  <a16:creationId xmlns:a16="http://schemas.microsoft.com/office/drawing/2014/main" id="{00000000-0008-0000-0300-00002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27</xdr:row>
          <xdr:rowOff>352425</xdr:rowOff>
        </xdr:from>
        <xdr:to>
          <xdr:col>3</xdr:col>
          <xdr:colOff>1209675</xdr:colOff>
          <xdr:row>27</xdr:row>
          <xdr:rowOff>571500</xdr:rowOff>
        </xdr:to>
        <xdr:sp macro="" textlink="">
          <xdr:nvSpPr>
            <xdr:cNvPr id="9261" name="Option Button 45" hidden="1">
              <a:extLst>
                <a:ext uri="{63B3BB69-23CF-44E3-9099-C40C66FF867C}">
                  <a14:compatExt spid="_x0000_s9261"/>
                </a:ext>
                <a:ext uri="{FF2B5EF4-FFF2-40B4-BE49-F238E27FC236}">
                  <a16:creationId xmlns:a16="http://schemas.microsoft.com/office/drawing/2014/main" id="{00000000-0008-0000-0300-00002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1800225</xdr:colOff>
          <xdr:row>27</xdr:row>
          <xdr:rowOff>342900</xdr:rowOff>
        </xdr:from>
        <xdr:to>
          <xdr:col>4</xdr:col>
          <xdr:colOff>904875</xdr:colOff>
          <xdr:row>27</xdr:row>
          <xdr:rowOff>561975</xdr:rowOff>
        </xdr:to>
        <xdr:sp macro="" textlink="">
          <xdr:nvSpPr>
            <xdr:cNvPr id="9262" name="Option Button 46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id="{00000000-0008-0000-0300-00002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28</xdr:row>
          <xdr:rowOff>114300</xdr:rowOff>
        </xdr:from>
        <xdr:to>
          <xdr:col>5</xdr:col>
          <xdr:colOff>1400175</xdr:colOff>
          <xdr:row>28</xdr:row>
          <xdr:rowOff>695325</xdr:rowOff>
        </xdr:to>
        <xdr:sp macro="" textlink="">
          <xdr:nvSpPr>
            <xdr:cNvPr id="9263" name="Group Box 47" hidden="1">
              <a:extLst>
                <a:ext uri="{63B3BB69-23CF-44E3-9099-C40C66FF867C}">
                  <a14:compatExt spid="_x0000_s9263"/>
                </a:ext>
                <a:ext uri="{FF2B5EF4-FFF2-40B4-BE49-F238E27FC236}">
                  <a16:creationId xmlns:a16="http://schemas.microsoft.com/office/drawing/2014/main" id="{00000000-0008-0000-0300-00002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28</xdr:row>
          <xdr:rowOff>381000</xdr:rowOff>
        </xdr:from>
        <xdr:to>
          <xdr:col>3</xdr:col>
          <xdr:colOff>1209675</xdr:colOff>
          <xdr:row>28</xdr:row>
          <xdr:rowOff>600075</xdr:rowOff>
        </xdr:to>
        <xdr:sp macro="" textlink="">
          <xdr:nvSpPr>
            <xdr:cNvPr id="9264" name="Option Button 48" hidden="1">
              <a:extLst>
                <a:ext uri="{63B3BB69-23CF-44E3-9099-C40C66FF867C}">
                  <a14:compatExt spid="_x0000_s9264"/>
                </a:ext>
                <a:ext uri="{FF2B5EF4-FFF2-40B4-BE49-F238E27FC236}">
                  <a16:creationId xmlns:a16="http://schemas.microsoft.com/office/drawing/2014/main" id="{00000000-0008-0000-0300-00003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1800225</xdr:colOff>
          <xdr:row>28</xdr:row>
          <xdr:rowOff>371475</xdr:rowOff>
        </xdr:from>
        <xdr:to>
          <xdr:col>4</xdr:col>
          <xdr:colOff>904875</xdr:colOff>
          <xdr:row>28</xdr:row>
          <xdr:rowOff>590550</xdr:rowOff>
        </xdr:to>
        <xdr:sp macro="" textlink="">
          <xdr:nvSpPr>
            <xdr:cNvPr id="9265" name="Option Button 49" hidden="1">
              <a:extLst>
                <a:ext uri="{63B3BB69-23CF-44E3-9099-C40C66FF867C}">
                  <a14:compatExt spid="_x0000_s9265"/>
                </a:ext>
                <a:ext uri="{FF2B5EF4-FFF2-40B4-BE49-F238E27FC236}">
                  <a16:creationId xmlns:a16="http://schemas.microsoft.com/office/drawing/2014/main" id="{00000000-0008-0000-0300-00003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29</xdr:row>
          <xdr:rowOff>76200</xdr:rowOff>
        </xdr:from>
        <xdr:to>
          <xdr:col>5</xdr:col>
          <xdr:colOff>1400175</xdr:colOff>
          <xdr:row>29</xdr:row>
          <xdr:rowOff>657225</xdr:rowOff>
        </xdr:to>
        <xdr:sp macro="" textlink="">
          <xdr:nvSpPr>
            <xdr:cNvPr id="9266" name="Group Box 50" hidden="1">
              <a:extLst>
                <a:ext uri="{63B3BB69-23CF-44E3-9099-C40C66FF867C}">
                  <a14:compatExt spid="_x0000_s9266"/>
                </a:ext>
                <a:ext uri="{FF2B5EF4-FFF2-40B4-BE49-F238E27FC236}">
                  <a16:creationId xmlns:a16="http://schemas.microsoft.com/office/drawing/2014/main" id="{00000000-0008-0000-0300-00003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29</xdr:row>
          <xdr:rowOff>342900</xdr:rowOff>
        </xdr:from>
        <xdr:to>
          <xdr:col>3</xdr:col>
          <xdr:colOff>1209675</xdr:colOff>
          <xdr:row>29</xdr:row>
          <xdr:rowOff>561975</xdr:rowOff>
        </xdr:to>
        <xdr:sp macro="" textlink="">
          <xdr:nvSpPr>
            <xdr:cNvPr id="9267" name="Option Button 51" hidden="1">
              <a:extLst>
                <a:ext uri="{63B3BB69-23CF-44E3-9099-C40C66FF867C}">
                  <a14:compatExt spid="_x0000_s9267"/>
                </a:ext>
                <a:ext uri="{FF2B5EF4-FFF2-40B4-BE49-F238E27FC236}">
                  <a16:creationId xmlns:a16="http://schemas.microsoft.com/office/drawing/2014/main" id="{00000000-0008-0000-0300-00003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1800225</xdr:colOff>
          <xdr:row>29</xdr:row>
          <xdr:rowOff>333375</xdr:rowOff>
        </xdr:from>
        <xdr:to>
          <xdr:col>4</xdr:col>
          <xdr:colOff>904875</xdr:colOff>
          <xdr:row>29</xdr:row>
          <xdr:rowOff>552450</xdr:rowOff>
        </xdr:to>
        <xdr:sp macro="" textlink="">
          <xdr:nvSpPr>
            <xdr:cNvPr id="9268" name="Option Button 52" hidden="1">
              <a:extLst>
                <a:ext uri="{63B3BB69-23CF-44E3-9099-C40C66FF867C}">
                  <a14:compatExt spid="_x0000_s9268"/>
                </a:ext>
                <a:ext uri="{FF2B5EF4-FFF2-40B4-BE49-F238E27FC236}">
                  <a16:creationId xmlns:a16="http://schemas.microsoft.com/office/drawing/2014/main" id="{00000000-0008-0000-0300-00003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30</xdr:row>
          <xdr:rowOff>95250</xdr:rowOff>
        </xdr:from>
        <xdr:to>
          <xdr:col>5</xdr:col>
          <xdr:colOff>1400175</xdr:colOff>
          <xdr:row>30</xdr:row>
          <xdr:rowOff>676275</xdr:rowOff>
        </xdr:to>
        <xdr:sp macro="" textlink="">
          <xdr:nvSpPr>
            <xdr:cNvPr id="9269" name="Group Box 53" hidden="1">
              <a:extLst>
                <a:ext uri="{63B3BB69-23CF-44E3-9099-C40C66FF867C}">
                  <a14:compatExt spid="_x0000_s9269"/>
                </a:ext>
                <a:ext uri="{FF2B5EF4-FFF2-40B4-BE49-F238E27FC236}">
                  <a16:creationId xmlns:a16="http://schemas.microsoft.com/office/drawing/2014/main" id="{00000000-0008-0000-0300-00003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30</xdr:row>
          <xdr:rowOff>361950</xdr:rowOff>
        </xdr:from>
        <xdr:to>
          <xdr:col>3</xdr:col>
          <xdr:colOff>1209675</xdr:colOff>
          <xdr:row>30</xdr:row>
          <xdr:rowOff>581025</xdr:rowOff>
        </xdr:to>
        <xdr:sp macro="" textlink="">
          <xdr:nvSpPr>
            <xdr:cNvPr id="9270" name="Option Button 54" hidden="1">
              <a:extLst>
                <a:ext uri="{63B3BB69-23CF-44E3-9099-C40C66FF867C}">
                  <a14:compatExt spid="_x0000_s9270"/>
                </a:ext>
                <a:ext uri="{FF2B5EF4-FFF2-40B4-BE49-F238E27FC236}">
                  <a16:creationId xmlns:a16="http://schemas.microsoft.com/office/drawing/2014/main" id="{00000000-0008-0000-0300-00003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1800225</xdr:colOff>
          <xdr:row>30</xdr:row>
          <xdr:rowOff>352425</xdr:rowOff>
        </xdr:from>
        <xdr:to>
          <xdr:col>4</xdr:col>
          <xdr:colOff>904875</xdr:colOff>
          <xdr:row>30</xdr:row>
          <xdr:rowOff>571500</xdr:rowOff>
        </xdr:to>
        <xdr:sp macro="" textlink="">
          <xdr:nvSpPr>
            <xdr:cNvPr id="9271" name="Option Button 55" hidden="1">
              <a:extLst>
                <a:ext uri="{63B3BB69-23CF-44E3-9099-C40C66FF867C}">
                  <a14:compatExt spid="_x0000_s9271"/>
                </a:ext>
                <a:ext uri="{FF2B5EF4-FFF2-40B4-BE49-F238E27FC236}">
                  <a16:creationId xmlns:a16="http://schemas.microsoft.com/office/drawing/2014/main" id="{00000000-0008-0000-0300-00003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31</xdr:row>
          <xdr:rowOff>104775</xdr:rowOff>
        </xdr:from>
        <xdr:to>
          <xdr:col>5</xdr:col>
          <xdr:colOff>1400175</xdr:colOff>
          <xdr:row>31</xdr:row>
          <xdr:rowOff>685800</xdr:rowOff>
        </xdr:to>
        <xdr:sp macro="" textlink="">
          <xdr:nvSpPr>
            <xdr:cNvPr id="9272" name="Group Box 56" hidden="1">
              <a:extLst>
                <a:ext uri="{63B3BB69-23CF-44E3-9099-C40C66FF867C}">
                  <a14:compatExt spid="_x0000_s9272"/>
                </a:ext>
                <a:ext uri="{FF2B5EF4-FFF2-40B4-BE49-F238E27FC236}">
                  <a16:creationId xmlns:a16="http://schemas.microsoft.com/office/drawing/2014/main" id="{00000000-0008-0000-0300-00003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31</xdr:row>
          <xdr:rowOff>371475</xdr:rowOff>
        </xdr:from>
        <xdr:to>
          <xdr:col>3</xdr:col>
          <xdr:colOff>1209675</xdr:colOff>
          <xdr:row>31</xdr:row>
          <xdr:rowOff>590550</xdr:rowOff>
        </xdr:to>
        <xdr:sp macro="" textlink="">
          <xdr:nvSpPr>
            <xdr:cNvPr id="9273" name="Option Button 57" hidden="1">
              <a:extLst>
                <a:ext uri="{63B3BB69-23CF-44E3-9099-C40C66FF867C}">
                  <a14:compatExt spid="_x0000_s9273"/>
                </a:ext>
                <a:ext uri="{FF2B5EF4-FFF2-40B4-BE49-F238E27FC236}">
                  <a16:creationId xmlns:a16="http://schemas.microsoft.com/office/drawing/2014/main" id="{00000000-0008-0000-0300-00003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1800225</xdr:colOff>
          <xdr:row>31</xdr:row>
          <xdr:rowOff>361950</xdr:rowOff>
        </xdr:from>
        <xdr:to>
          <xdr:col>4</xdr:col>
          <xdr:colOff>904875</xdr:colOff>
          <xdr:row>31</xdr:row>
          <xdr:rowOff>581025</xdr:rowOff>
        </xdr:to>
        <xdr:sp macro="" textlink="">
          <xdr:nvSpPr>
            <xdr:cNvPr id="9274" name="Option Button 58" hidden="1">
              <a:extLst>
                <a:ext uri="{63B3BB69-23CF-44E3-9099-C40C66FF867C}">
                  <a14:compatExt spid="_x0000_s9274"/>
                </a:ext>
                <a:ext uri="{FF2B5EF4-FFF2-40B4-BE49-F238E27FC236}">
                  <a16:creationId xmlns:a16="http://schemas.microsoft.com/office/drawing/2014/main" id="{00000000-0008-0000-0300-00003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32</xdr:row>
          <xdr:rowOff>76200</xdr:rowOff>
        </xdr:from>
        <xdr:to>
          <xdr:col>5</xdr:col>
          <xdr:colOff>1400175</xdr:colOff>
          <xdr:row>32</xdr:row>
          <xdr:rowOff>657225</xdr:rowOff>
        </xdr:to>
        <xdr:sp macro="" textlink="">
          <xdr:nvSpPr>
            <xdr:cNvPr id="9275" name="Group Box 59" hidden="1">
              <a:extLst>
                <a:ext uri="{63B3BB69-23CF-44E3-9099-C40C66FF867C}">
                  <a14:compatExt spid="_x0000_s9275"/>
                </a:ext>
                <a:ext uri="{FF2B5EF4-FFF2-40B4-BE49-F238E27FC236}">
                  <a16:creationId xmlns:a16="http://schemas.microsoft.com/office/drawing/2014/main" id="{00000000-0008-0000-0300-00003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32</xdr:row>
          <xdr:rowOff>342900</xdr:rowOff>
        </xdr:from>
        <xdr:to>
          <xdr:col>3</xdr:col>
          <xdr:colOff>1209675</xdr:colOff>
          <xdr:row>32</xdr:row>
          <xdr:rowOff>561975</xdr:rowOff>
        </xdr:to>
        <xdr:sp macro="" textlink="">
          <xdr:nvSpPr>
            <xdr:cNvPr id="9276" name="Option Button 60" hidden="1">
              <a:extLst>
                <a:ext uri="{63B3BB69-23CF-44E3-9099-C40C66FF867C}">
                  <a14:compatExt spid="_x0000_s9276"/>
                </a:ext>
                <a:ext uri="{FF2B5EF4-FFF2-40B4-BE49-F238E27FC236}">
                  <a16:creationId xmlns:a16="http://schemas.microsoft.com/office/drawing/2014/main" id="{00000000-0008-0000-0300-00003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1800225</xdr:colOff>
          <xdr:row>32</xdr:row>
          <xdr:rowOff>333375</xdr:rowOff>
        </xdr:from>
        <xdr:to>
          <xdr:col>4</xdr:col>
          <xdr:colOff>904875</xdr:colOff>
          <xdr:row>32</xdr:row>
          <xdr:rowOff>552450</xdr:rowOff>
        </xdr:to>
        <xdr:sp macro="" textlink="">
          <xdr:nvSpPr>
            <xdr:cNvPr id="9277" name="Option Button 61" hidden="1">
              <a:extLst>
                <a:ext uri="{63B3BB69-23CF-44E3-9099-C40C66FF867C}">
                  <a14:compatExt spid="_x0000_s9277"/>
                </a:ext>
                <a:ext uri="{FF2B5EF4-FFF2-40B4-BE49-F238E27FC236}">
                  <a16:creationId xmlns:a16="http://schemas.microsoft.com/office/drawing/2014/main" id="{00000000-0008-0000-0300-00003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33</xdr:row>
          <xdr:rowOff>104775</xdr:rowOff>
        </xdr:from>
        <xdr:to>
          <xdr:col>5</xdr:col>
          <xdr:colOff>1400175</xdr:colOff>
          <xdr:row>33</xdr:row>
          <xdr:rowOff>685800</xdr:rowOff>
        </xdr:to>
        <xdr:sp macro="" textlink="">
          <xdr:nvSpPr>
            <xdr:cNvPr id="9278" name="Group Box 62" hidden="1">
              <a:extLst>
                <a:ext uri="{63B3BB69-23CF-44E3-9099-C40C66FF867C}">
                  <a14:compatExt spid="_x0000_s9278"/>
                </a:ext>
                <a:ext uri="{FF2B5EF4-FFF2-40B4-BE49-F238E27FC236}">
                  <a16:creationId xmlns:a16="http://schemas.microsoft.com/office/drawing/2014/main" id="{00000000-0008-0000-0300-00003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33</xdr:row>
          <xdr:rowOff>371475</xdr:rowOff>
        </xdr:from>
        <xdr:to>
          <xdr:col>3</xdr:col>
          <xdr:colOff>1209675</xdr:colOff>
          <xdr:row>33</xdr:row>
          <xdr:rowOff>590550</xdr:rowOff>
        </xdr:to>
        <xdr:sp macro="" textlink="">
          <xdr:nvSpPr>
            <xdr:cNvPr id="9279" name="Option Button 63" hidden="1">
              <a:extLst>
                <a:ext uri="{63B3BB69-23CF-44E3-9099-C40C66FF867C}">
                  <a14:compatExt spid="_x0000_s9279"/>
                </a:ext>
                <a:ext uri="{FF2B5EF4-FFF2-40B4-BE49-F238E27FC236}">
                  <a16:creationId xmlns:a16="http://schemas.microsoft.com/office/drawing/2014/main" id="{00000000-0008-0000-0300-00003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1800225</xdr:colOff>
          <xdr:row>33</xdr:row>
          <xdr:rowOff>361950</xdr:rowOff>
        </xdr:from>
        <xdr:to>
          <xdr:col>4</xdr:col>
          <xdr:colOff>904875</xdr:colOff>
          <xdr:row>33</xdr:row>
          <xdr:rowOff>581025</xdr:rowOff>
        </xdr:to>
        <xdr:sp macro="" textlink="">
          <xdr:nvSpPr>
            <xdr:cNvPr id="9280" name="Option Button 64" hidden="1">
              <a:extLst>
                <a:ext uri="{63B3BB69-23CF-44E3-9099-C40C66FF867C}">
                  <a14:compatExt spid="_x0000_s9280"/>
                </a:ext>
                <a:ext uri="{FF2B5EF4-FFF2-40B4-BE49-F238E27FC236}">
                  <a16:creationId xmlns:a16="http://schemas.microsoft.com/office/drawing/2014/main" id="{00000000-0008-0000-0300-00004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25</xdr:row>
          <xdr:rowOff>95250</xdr:rowOff>
        </xdr:from>
        <xdr:to>
          <xdr:col>5</xdr:col>
          <xdr:colOff>1400175</xdr:colOff>
          <xdr:row>25</xdr:row>
          <xdr:rowOff>676275</xdr:rowOff>
        </xdr:to>
        <xdr:sp macro="" textlink="">
          <xdr:nvSpPr>
            <xdr:cNvPr id="9287" name="Group Box 71" hidden="1">
              <a:extLst>
                <a:ext uri="{63B3BB69-23CF-44E3-9099-C40C66FF867C}">
                  <a14:compatExt spid="_x0000_s9287"/>
                </a:ext>
                <a:ext uri="{FF2B5EF4-FFF2-40B4-BE49-F238E27FC236}">
                  <a16:creationId xmlns:a16="http://schemas.microsoft.com/office/drawing/2014/main" id="{00000000-0008-0000-0300-00004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25</xdr:row>
          <xdr:rowOff>361950</xdr:rowOff>
        </xdr:from>
        <xdr:to>
          <xdr:col>3</xdr:col>
          <xdr:colOff>1209675</xdr:colOff>
          <xdr:row>25</xdr:row>
          <xdr:rowOff>581025</xdr:rowOff>
        </xdr:to>
        <xdr:sp macro="" textlink="">
          <xdr:nvSpPr>
            <xdr:cNvPr id="9288" name="Option Button 72" hidden="1">
              <a:extLst>
                <a:ext uri="{63B3BB69-23CF-44E3-9099-C40C66FF867C}">
                  <a14:compatExt spid="_x0000_s9288"/>
                </a:ext>
                <a:ext uri="{FF2B5EF4-FFF2-40B4-BE49-F238E27FC236}">
                  <a16:creationId xmlns:a16="http://schemas.microsoft.com/office/drawing/2014/main" id="{00000000-0008-0000-0300-00004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1800225</xdr:colOff>
          <xdr:row>25</xdr:row>
          <xdr:rowOff>352425</xdr:rowOff>
        </xdr:from>
        <xdr:to>
          <xdr:col>4</xdr:col>
          <xdr:colOff>904875</xdr:colOff>
          <xdr:row>25</xdr:row>
          <xdr:rowOff>571500</xdr:rowOff>
        </xdr:to>
        <xdr:sp macro="" textlink="">
          <xdr:nvSpPr>
            <xdr:cNvPr id="9289" name="Option Button 73" hidden="1">
              <a:extLst>
                <a:ext uri="{63B3BB69-23CF-44E3-9099-C40C66FF867C}">
                  <a14:compatExt spid="_x0000_s9289"/>
                </a:ext>
                <a:ext uri="{FF2B5EF4-FFF2-40B4-BE49-F238E27FC236}">
                  <a16:creationId xmlns:a16="http://schemas.microsoft.com/office/drawing/2014/main" id="{00000000-0008-0000-0300-00004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0</xdr:colOff>
      <xdr:row>10</xdr:row>
      <xdr:rowOff>104775</xdr:rowOff>
    </xdr:from>
    <xdr:to>
      <xdr:col>1</xdr:col>
      <xdr:colOff>1552576</xdr:colOff>
      <xdr:row>13</xdr:row>
      <xdr:rowOff>0</xdr:rowOff>
    </xdr:to>
    <xdr:sp macro="" textlink="">
      <xdr:nvSpPr>
        <xdr:cNvPr id="160" name="Retângulo de cantos arredondados 159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/>
      </xdr:nvSpPr>
      <xdr:spPr>
        <a:xfrm>
          <a:off x="209550" y="2181225"/>
          <a:ext cx="1552576" cy="466725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/>
            <a:t>Evento 1</a:t>
          </a:r>
          <a:endParaRPr lang="pt-BR" sz="2400" b="1" baseline="0"/>
        </a:p>
      </xdr:txBody>
    </xdr:sp>
    <xdr:clientData/>
  </xdr:twoCellAnchor>
  <xdr:twoCellAnchor>
    <xdr:from>
      <xdr:col>2</xdr:col>
      <xdr:colOff>1114426</xdr:colOff>
      <xdr:row>1</xdr:row>
      <xdr:rowOff>161925</xdr:rowOff>
    </xdr:from>
    <xdr:to>
      <xdr:col>4</xdr:col>
      <xdr:colOff>1220026</xdr:colOff>
      <xdr:row>6</xdr:row>
      <xdr:rowOff>246225</xdr:rowOff>
    </xdr:to>
    <xdr:sp macro="" textlink="">
      <xdr:nvSpPr>
        <xdr:cNvPr id="165" name="Retângulo de cantos arredondados 1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/>
      </xdr:nvSpPr>
      <xdr:spPr>
        <a:xfrm>
          <a:off x="3743326" y="352425"/>
          <a:ext cx="2696400" cy="1036800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pt-BR" sz="15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15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1500" b="1">
              <a:latin typeface="Arial" panose="020B0604020202020204" pitchFamily="34" charset="0"/>
              <a:cs typeface="Arial" panose="020B0604020202020204" pitchFamily="34" charset="0"/>
            </a:rPr>
            <a:t>CLIQUE PARA</a:t>
          </a:r>
          <a:r>
            <a:rPr lang="pt-BR" sz="1500" b="1" baseline="0">
              <a:latin typeface="Arial" panose="020B0604020202020204" pitchFamily="34" charset="0"/>
              <a:cs typeface="Arial" panose="020B0604020202020204" pitchFamily="34" charset="0"/>
            </a:rPr>
            <a:t> VOLTAR  </a:t>
          </a:r>
        </a:p>
        <a:p>
          <a:pPr algn="r"/>
          <a:endParaRPr lang="pt-BR" sz="12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pt-BR" sz="1200" b="1" baseline="0">
              <a:latin typeface="Arial" panose="020B0604020202020204" pitchFamily="34" charset="0"/>
              <a:cs typeface="Arial" panose="020B0604020202020204" pitchFamily="34" charset="0"/>
            </a:rPr>
            <a:t>                 </a:t>
          </a:r>
          <a:r>
            <a:rPr lang="pt-BR" sz="1200" b="1" i="1" baseline="0">
              <a:latin typeface="Arial" panose="020B0604020202020204" pitchFamily="34" charset="0"/>
              <a:cs typeface="Arial" panose="020B0604020202020204" pitchFamily="34" charset="0"/>
            </a:rPr>
            <a:t>FORMULÁRIO AÇÕES</a:t>
          </a:r>
        </a:p>
      </xdr:txBody>
    </xdr:sp>
    <xdr:clientData/>
  </xdr:twoCellAnchor>
  <xdr:twoCellAnchor>
    <xdr:from>
      <xdr:col>2</xdr:col>
      <xdr:colOff>1186575</xdr:colOff>
      <xdr:row>4</xdr:row>
      <xdr:rowOff>28575</xdr:rowOff>
    </xdr:from>
    <xdr:to>
      <xdr:col>3</xdr:col>
      <xdr:colOff>276225</xdr:colOff>
      <xdr:row>5</xdr:row>
      <xdr:rowOff>87843</xdr:rowOff>
    </xdr:to>
    <xdr:sp macro="" textlink="">
      <xdr:nvSpPr>
        <xdr:cNvPr id="166" name="Seta para a direita 16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/>
      </xdr:nvSpPr>
      <xdr:spPr>
        <a:xfrm rot="10800000">
          <a:off x="3663075" y="790575"/>
          <a:ext cx="385050" cy="249768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1409700</xdr:colOff>
      <xdr:row>38</xdr:row>
      <xdr:rowOff>85725</xdr:rowOff>
    </xdr:to>
    <xdr:sp macro="" textlink="">
      <xdr:nvSpPr>
        <xdr:cNvPr id="167" name="Retângulo de cantos arredondados 166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/>
      </xdr:nvSpPr>
      <xdr:spPr>
        <a:xfrm>
          <a:off x="209550" y="15220950"/>
          <a:ext cx="3676650" cy="466725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 baseline="0"/>
            <a:t>Questionário de Satisfação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24</xdr:row>
          <xdr:rowOff>85725</xdr:rowOff>
        </xdr:from>
        <xdr:to>
          <xdr:col>11</xdr:col>
          <xdr:colOff>1400175</xdr:colOff>
          <xdr:row>24</xdr:row>
          <xdr:rowOff>666750</xdr:rowOff>
        </xdr:to>
        <xdr:sp macro="" textlink="">
          <xdr:nvSpPr>
            <xdr:cNvPr id="2" name="Group Box 74" hidden="1">
              <a:extLst>
                <a:ext uri="{63B3BB69-23CF-44E3-9099-C40C66FF867C}">
                  <a14:compatExt spid="_x0000_s9290"/>
                </a:ex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24</xdr:row>
          <xdr:rowOff>352425</xdr:rowOff>
        </xdr:from>
        <xdr:to>
          <xdr:col>9</xdr:col>
          <xdr:colOff>1209675</xdr:colOff>
          <xdr:row>24</xdr:row>
          <xdr:rowOff>571500</xdr:rowOff>
        </xdr:to>
        <xdr:sp macro="" textlink="">
          <xdr:nvSpPr>
            <xdr:cNvPr id="9291" name="Option Button 75" hidden="1">
              <a:extLst>
                <a:ext uri="{63B3BB69-23CF-44E3-9099-C40C66FF867C}">
                  <a14:compatExt spid="_x0000_s9291"/>
                </a:ext>
                <a:ext uri="{FF2B5EF4-FFF2-40B4-BE49-F238E27FC236}">
                  <a16:creationId xmlns:a16="http://schemas.microsoft.com/office/drawing/2014/main" id="{00000000-0008-0000-0300-00004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1800225</xdr:colOff>
          <xdr:row>24</xdr:row>
          <xdr:rowOff>342900</xdr:rowOff>
        </xdr:from>
        <xdr:to>
          <xdr:col>10</xdr:col>
          <xdr:colOff>904875</xdr:colOff>
          <xdr:row>24</xdr:row>
          <xdr:rowOff>561975</xdr:rowOff>
        </xdr:to>
        <xdr:sp macro="" textlink="">
          <xdr:nvSpPr>
            <xdr:cNvPr id="9292" name="Option Button 76" hidden="1">
              <a:extLst>
                <a:ext uri="{63B3BB69-23CF-44E3-9099-C40C66FF867C}">
                  <a14:compatExt spid="_x0000_s9292"/>
                </a:ext>
                <a:ext uri="{FF2B5EF4-FFF2-40B4-BE49-F238E27FC236}">
                  <a16:creationId xmlns:a16="http://schemas.microsoft.com/office/drawing/2014/main" id="{00000000-0008-0000-0300-00004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26</xdr:row>
          <xdr:rowOff>95250</xdr:rowOff>
        </xdr:from>
        <xdr:to>
          <xdr:col>11</xdr:col>
          <xdr:colOff>1400175</xdr:colOff>
          <xdr:row>26</xdr:row>
          <xdr:rowOff>676275</xdr:rowOff>
        </xdr:to>
        <xdr:sp macro="" textlink="">
          <xdr:nvSpPr>
            <xdr:cNvPr id="9293" name="Group Box 77" hidden="1">
              <a:extLst>
                <a:ext uri="{63B3BB69-23CF-44E3-9099-C40C66FF867C}">
                  <a14:compatExt spid="_x0000_s9293"/>
                </a:ext>
                <a:ext uri="{FF2B5EF4-FFF2-40B4-BE49-F238E27FC236}">
                  <a16:creationId xmlns:a16="http://schemas.microsoft.com/office/drawing/2014/main" id="{00000000-0008-0000-0300-00004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26</xdr:row>
          <xdr:rowOff>361950</xdr:rowOff>
        </xdr:from>
        <xdr:to>
          <xdr:col>9</xdr:col>
          <xdr:colOff>1209675</xdr:colOff>
          <xdr:row>26</xdr:row>
          <xdr:rowOff>581025</xdr:rowOff>
        </xdr:to>
        <xdr:sp macro="" textlink="">
          <xdr:nvSpPr>
            <xdr:cNvPr id="9294" name="Option Button 78" hidden="1">
              <a:extLst>
                <a:ext uri="{63B3BB69-23CF-44E3-9099-C40C66FF867C}">
                  <a14:compatExt spid="_x0000_s9294"/>
                </a:ext>
                <a:ext uri="{FF2B5EF4-FFF2-40B4-BE49-F238E27FC236}">
                  <a16:creationId xmlns:a16="http://schemas.microsoft.com/office/drawing/2014/main" id="{00000000-0008-0000-0300-00004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1800225</xdr:colOff>
          <xdr:row>26</xdr:row>
          <xdr:rowOff>352425</xdr:rowOff>
        </xdr:from>
        <xdr:to>
          <xdr:col>10</xdr:col>
          <xdr:colOff>904875</xdr:colOff>
          <xdr:row>26</xdr:row>
          <xdr:rowOff>571500</xdr:rowOff>
        </xdr:to>
        <xdr:sp macro="" textlink="">
          <xdr:nvSpPr>
            <xdr:cNvPr id="9295" name="Option Button 79" hidden="1">
              <a:extLst>
                <a:ext uri="{63B3BB69-23CF-44E3-9099-C40C66FF867C}">
                  <a14:compatExt spid="_x0000_s9295"/>
                </a:ext>
                <a:ext uri="{FF2B5EF4-FFF2-40B4-BE49-F238E27FC236}">
                  <a16:creationId xmlns:a16="http://schemas.microsoft.com/office/drawing/2014/main" id="{00000000-0008-0000-0300-00004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27</xdr:row>
          <xdr:rowOff>85725</xdr:rowOff>
        </xdr:from>
        <xdr:to>
          <xdr:col>11</xdr:col>
          <xdr:colOff>1400175</xdr:colOff>
          <xdr:row>27</xdr:row>
          <xdr:rowOff>666750</xdr:rowOff>
        </xdr:to>
        <xdr:sp macro="" textlink="">
          <xdr:nvSpPr>
            <xdr:cNvPr id="9296" name="Group Box 80" hidden="1">
              <a:extLst>
                <a:ext uri="{63B3BB69-23CF-44E3-9099-C40C66FF867C}">
                  <a14:compatExt spid="_x0000_s9296"/>
                </a:ext>
                <a:ext uri="{FF2B5EF4-FFF2-40B4-BE49-F238E27FC236}">
                  <a16:creationId xmlns:a16="http://schemas.microsoft.com/office/drawing/2014/main" id="{00000000-0008-0000-0300-00005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27</xdr:row>
          <xdr:rowOff>352425</xdr:rowOff>
        </xdr:from>
        <xdr:to>
          <xdr:col>9</xdr:col>
          <xdr:colOff>1209675</xdr:colOff>
          <xdr:row>27</xdr:row>
          <xdr:rowOff>571500</xdr:rowOff>
        </xdr:to>
        <xdr:sp macro="" textlink="">
          <xdr:nvSpPr>
            <xdr:cNvPr id="9297" name="Option Button 81" hidden="1">
              <a:extLst>
                <a:ext uri="{63B3BB69-23CF-44E3-9099-C40C66FF867C}">
                  <a14:compatExt spid="_x0000_s9297"/>
                </a:ext>
                <a:ext uri="{FF2B5EF4-FFF2-40B4-BE49-F238E27FC236}">
                  <a16:creationId xmlns:a16="http://schemas.microsoft.com/office/drawing/2014/main" id="{00000000-0008-0000-0300-00005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1800225</xdr:colOff>
          <xdr:row>27</xdr:row>
          <xdr:rowOff>342900</xdr:rowOff>
        </xdr:from>
        <xdr:to>
          <xdr:col>10</xdr:col>
          <xdr:colOff>904875</xdr:colOff>
          <xdr:row>27</xdr:row>
          <xdr:rowOff>561975</xdr:rowOff>
        </xdr:to>
        <xdr:sp macro="" textlink="">
          <xdr:nvSpPr>
            <xdr:cNvPr id="9298" name="Option Button 82" hidden="1">
              <a:extLst>
                <a:ext uri="{63B3BB69-23CF-44E3-9099-C40C66FF867C}">
                  <a14:compatExt spid="_x0000_s9298"/>
                </a:ext>
                <a:ext uri="{FF2B5EF4-FFF2-40B4-BE49-F238E27FC236}">
                  <a16:creationId xmlns:a16="http://schemas.microsoft.com/office/drawing/2014/main" id="{00000000-0008-0000-0300-00005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28</xdr:row>
          <xdr:rowOff>114300</xdr:rowOff>
        </xdr:from>
        <xdr:to>
          <xdr:col>11</xdr:col>
          <xdr:colOff>1400175</xdr:colOff>
          <xdr:row>28</xdr:row>
          <xdr:rowOff>695325</xdr:rowOff>
        </xdr:to>
        <xdr:sp macro="" textlink="">
          <xdr:nvSpPr>
            <xdr:cNvPr id="9299" name="Group Box 83" hidden="1">
              <a:extLst>
                <a:ext uri="{63B3BB69-23CF-44E3-9099-C40C66FF867C}">
                  <a14:compatExt spid="_x0000_s9299"/>
                </a:ext>
                <a:ext uri="{FF2B5EF4-FFF2-40B4-BE49-F238E27FC236}">
                  <a16:creationId xmlns:a16="http://schemas.microsoft.com/office/drawing/2014/main" id="{00000000-0008-0000-0300-00005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28</xdr:row>
          <xdr:rowOff>381000</xdr:rowOff>
        </xdr:from>
        <xdr:to>
          <xdr:col>9</xdr:col>
          <xdr:colOff>1209675</xdr:colOff>
          <xdr:row>28</xdr:row>
          <xdr:rowOff>600075</xdr:rowOff>
        </xdr:to>
        <xdr:sp macro="" textlink="">
          <xdr:nvSpPr>
            <xdr:cNvPr id="9300" name="Option Button 84" hidden="1">
              <a:extLst>
                <a:ext uri="{63B3BB69-23CF-44E3-9099-C40C66FF867C}">
                  <a14:compatExt spid="_x0000_s9300"/>
                </a:ext>
                <a:ext uri="{FF2B5EF4-FFF2-40B4-BE49-F238E27FC236}">
                  <a16:creationId xmlns:a16="http://schemas.microsoft.com/office/drawing/2014/main" id="{00000000-0008-0000-0300-00005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1800225</xdr:colOff>
          <xdr:row>28</xdr:row>
          <xdr:rowOff>371475</xdr:rowOff>
        </xdr:from>
        <xdr:to>
          <xdr:col>10</xdr:col>
          <xdr:colOff>904875</xdr:colOff>
          <xdr:row>28</xdr:row>
          <xdr:rowOff>590550</xdr:rowOff>
        </xdr:to>
        <xdr:sp macro="" textlink="">
          <xdr:nvSpPr>
            <xdr:cNvPr id="9301" name="Option Button 85" hidden="1">
              <a:extLst>
                <a:ext uri="{63B3BB69-23CF-44E3-9099-C40C66FF867C}">
                  <a14:compatExt spid="_x0000_s9301"/>
                </a:ext>
                <a:ext uri="{FF2B5EF4-FFF2-40B4-BE49-F238E27FC236}">
                  <a16:creationId xmlns:a16="http://schemas.microsoft.com/office/drawing/2014/main" id="{00000000-0008-0000-0300-00005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29</xdr:row>
          <xdr:rowOff>76200</xdr:rowOff>
        </xdr:from>
        <xdr:to>
          <xdr:col>11</xdr:col>
          <xdr:colOff>1400175</xdr:colOff>
          <xdr:row>29</xdr:row>
          <xdr:rowOff>657225</xdr:rowOff>
        </xdr:to>
        <xdr:sp macro="" textlink="">
          <xdr:nvSpPr>
            <xdr:cNvPr id="9302" name="Group Box 86" hidden="1">
              <a:extLst>
                <a:ext uri="{63B3BB69-23CF-44E3-9099-C40C66FF867C}">
                  <a14:compatExt spid="_x0000_s9302"/>
                </a:ext>
                <a:ext uri="{FF2B5EF4-FFF2-40B4-BE49-F238E27FC236}">
                  <a16:creationId xmlns:a16="http://schemas.microsoft.com/office/drawing/2014/main" id="{00000000-0008-0000-0300-00005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29</xdr:row>
          <xdr:rowOff>342900</xdr:rowOff>
        </xdr:from>
        <xdr:to>
          <xdr:col>9</xdr:col>
          <xdr:colOff>1209675</xdr:colOff>
          <xdr:row>29</xdr:row>
          <xdr:rowOff>561975</xdr:rowOff>
        </xdr:to>
        <xdr:sp macro="" textlink="">
          <xdr:nvSpPr>
            <xdr:cNvPr id="9303" name="Option Button 87" hidden="1">
              <a:extLst>
                <a:ext uri="{63B3BB69-23CF-44E3-9099-C40C66FF867C}">
                  <a14:compatExt spid="_x0000_s9303"/>
                </a:ext>
                <a:ext uri="{FF2B5EF4-FFF2-40B4-BE49-F238E27FC236}">
                  <a16:creationId xmlns:a16="http://schemas.microsoft.com/office/drawing/2014/main" id="{00000000-0008-0000-0300-00005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1800225</xdr:colOff>
          <xdr:row>29</xdr:row>
          <xdr:rowOff>333375</xdr:rowOff>
        </xdr:from>
        <xdr:to>
          <xdr:col>10</xdr:col>
          <xdr:colOff>904875</xdr:colOff>
          <xdr:row>29</xdr:row>
          <xdr:rowOff>552450</xdr:rowOff>
        </xdr:to>
        <xdr:sp macro="" textlink="">
          <xdr:nvSpPr>
            <xdr:cNvPr id="9304" name="Option Button 88" hidden="1">
              <a:extLst>
                <a:ext uri="{63B3BB69-23CF-44E3-9099-C40C66FF867C}">
                  <a14:compatExt spid="_x0000_s9304"/>
                </a:ext>
                <a:ext uri="{FF2B5EF4-FFF2-40B4-BE49-F238E27FC236}">
                  <a16:creationId xmlns:a16="http://schemas.microsoft.com/office/drawing/2014/main" id="{00000000-0008-0000-0300-00005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30</xdr:row>
          <xdr:rowOff>95250</xdr:rowOff>
        </xdr:from>
        <xdr:to>
          <xdr:col>11</xdr:col>
          <xdr:colOff>1400175</xdr:colOff>
          <xdr:row>30</xdr:row>
          <xdr:rowOff>676275</xdr:rowOff>
        </xdr:to>
        <xdr:sp macro="" textlink="">
          <xdr:nvSpPr>
            <xdr:cNvPr id="9305" name="Group Box 89" hidden="1">
              <a:extLst>
                <a:ext uri="{63B3BB69-23CF-44E3-9099-C40C66FF867C}">
                  <a14:compatExt spid="_x0000_s9305"/>
                </a:ext>
                <a:ext uri="{FF2B5EF4-FFF2-40B4-BE49-F238E27FC236}">
                  <a16:creationId xmlns:a16="http://schemas.microsoft.com/office/drawing/2014/main" id="{00000000-0008-0000-0300-00005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30</xdr:row>
          <xdr:rowOff>361950</xdr:rowOff>
        </xdr:from>
        <xdr:to>
          <xdr:col>9</xdr:col>
          <xdr:colOff>1209675</xdr:colOff>
          <xdr:row>30</xdr:row>
          <xdr:rowOff>581025</xdr:rowOff>
        </xdr:to>
        <xdr:sp macro="" textlink="">
          <xdr:nvSpPr>
            <xdr:cNvPr id="9306" name="Option Button 90" hidden="1">
              <a:extLst>
                <a:ext uri="{63B3BB69-23CF-44E3-9099-C40C66FF867C}">
                  <a14:compatExt spid="_x0000_s9306"/>
                </a:ext>
                <a:ext uri="{FF2B5EF4-FFF2-40B4-BE49-F238E27FC236}">
                  <a16:creationId xmlns:a16="http://schemas.microsoft.com/office/drawing/2014/main" id="{00000000-0008-0000-0300-00005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1800225</xdr:colOff>
          <xdr:row>30</xdr:row>
          <xdr:rowOff>352425</xdr:rowOff>
        </xdr:from>
        <xdr:to>
          <xdr:col>10</xdr:col>
          <xdr:colOff>904875</xdr:colOff>
          <xdr:row>30</xdr:row>
          <xdr:rowOff>571500</xdr:rowOff>
        </xdr:to>
        <xdr:sp macro="" textlink="">
          <xdr:nvSpPr>
            <xdr:cNvPr id="9307" name="Option Button 91" hidden="1">
              <a:extLst>
                <a:ext uri="{63B3BB69-23CF-44E3-9099-C40C66FF867C}">
                  <a14:compatExt spid="_x0000_s9307"/>
                </a:ext>
                <a:ext uri="{FF2B5EF4-FFF2-40B4-BE49-F238E27FC236}">
                  <a16:creationId xmlns:a16="http://schemas.microsoft.com/office/drawing/2014/main" id="{00000000-0008-0000-0300-00005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31</xdr:row>
          <xdr:rowOff>104775</xdr:rowOff>
        </xdr:from>
        <xdr:to>
          <xdr:col>11</xdr:col>
          <xdr:colOff>1400175</xdr:colOff>
          <xdr:row>31</xdr:row>
          <xdr:rowOff>685800</xdr:rowOff>
        </xdr:to>
        <xdr:sp macro="" textlink="">
          <xdr:nvSpPr>
            <xdr:cNvPr id="9308" name="Group Box 92" hidden="1">
              <a:extLst>
                <a:ext uri="{63B3BB69-23CF-44E3-9099-C40C66FF867C}">
                  <a14:compatExt spid="_x0000_s9308"/>
                </a:ext>
                <a:ext uri="{FF2B5EF4-FFF2-40B4-BE49-F238E27FC236}">
                  <a16:creationId xmlns:a16="http://schemas.microsoft.com/office/drawing/2014/main" id="{00000000-0008-0000-0300-00005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31</xdr:row>
          <xdr:rowOff>371475</xdr:rowOff>
        </xdr:from>
        <xdr:to>
          <xdr:col>9</xdr:col>
          <xdr:colOff>1209675</xdr:colOff>
          <xdr:row>31</xdr:row>
          <xdr:rowOff>590550</xdr:rowOff>
        </xdr:to>
        <xdr:sp macro="" textlink="">
          <xdr:nvSpPr>
            <xdr:cNvPr id="9309" name="Option Button 93" hidden="1">
              <a:extLst>
                <a:ext uri="{63B3BB69-23CF-44E3-9099-C40C66FF867C}">
                  <a14:compatExt spid="_x0000_s9309"/>
                </a:ext>
                <a:ext uri="{FF2B5EF4-FFF2-40B4-BE49-F238E27FC236}">
                  <a16:creationId xmlns:a16="http://schemas.microsoft.com/office/drawing/2014/main" id="{00000000-0008-0000-0300-00005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1800225</xdr:colOff>
          <xdr:row>31</xdr:row>
          <xdr:rowOff>361950</xdr:rowOff>
        </xdr:from>
        <xdr:to>
          <xdr:col>10</xdr:col>
          <xdr:colOff>904875</xdr:colOff>
          <xdr:row>31</xdr:row>
          <xdr:rowOff>581025</xdr:rowOff>
        </xdr:to>
        <xdr:sp macro="" textlink="">
          <xdr:nvSpPr>
            <xdr:cNvPr id="9310" name="Option Button 94" hidden="1">
              <a:extLst>
                <a:ext uri="{63B3BB69-23CF-44E3-9099-C40C66FF867C}">
                  <a14:compatExt spid="_x0000_s9310"/>
                </a:ext>
                <a:ext uri="{FF2B5EF4-FFF2-40B4-BE49-F238E27FC236}">
                  <a16:creationId xmlns:a16="http://schemas.microsoft.com/office/drawing/2014/main" id="{00000000-0008-0000-0300-00005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32</xdr:row>
          <xdr:rowOff>76200</xdr:rowOff>
        </xdr:from>
        <xdr:to>
          <xdr:col>11</xdr:col>
          <xdr:colOff>1400175</xdr:colOff>
          <xdr:row>32</xdr:row>
          <xdr:rowOff>657225</xdr:rowOff>
        </xdr:to>
        <xdr:sp macro="" textlink="">
          <xdr:nvSpPr>
            <xdr:cNvPr id="9311" name="Group Box 95" hidden="1">
              <a:extLst>
                <a:ext uri="{63B3BB69-23CF-44E3-9099-C40C66FF867C}">
                  <a14:compatExt spid="_x0000_s9311"/>
                </a:ext>
                <a:ext uri="{FF2B5EF4-FFF2-40B4-BE49-F238E27FC236}">
                  <a16:creationId xmlns:a16="http://schemas.microsoft.com/office/drawing/2014/main" id="{00000000-0008-0000-0300-00005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32</xdr:row>
          <xdr:rowOff>342900</xdr:rowOff>
        </xdr:from>
        <xdr:to>
          <xdr:col>9</xdr:col>
          <xdr:colOff>1209675</xdr:colOff>
          <xdr:row>32</xdr:row>
          <xdr:rowOff>561975</xdr:rowOff>
        </xdr:to>
        <xdr:sp macro="" textlink="">
          <xdr:nvSpPr>
            <xdr:cNvPr id="9312" name="Option Button 96" hidden="1">
              <a:extLst>
                <a:ext uri="{63B3BB69-23CF-44E3-9099-C40C66FF867C}">
                  <a14:compatExt spid="_x0000_s9312"/>
                </a:ext>
                <a:ext uri="{FF2B5EF4-FFF2-40B4-BE49-F238E27FC236}">
                  <a16:creationId xmlns:a16="http://schemas.microsoft.com/office/drawing/2014/main" id="{00000000-0008-0000-0300-00006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1800225</xdr:colOff>
          <xdr:row>32</xdr:row>
          <xdr:rowOff>333375</xdr:rowOff>
        </xdr:from>
        <xdr:to>
          <xdr:col>10</xdr:col>
          <xdr:colOff>904875</xdr:colOff>
          <xdr:row>32</xdr:row>
          <xdr:rowOff>552450</xdr:rowOff>
        </xdr:to>
        <xdr:sp macro="" textlink="">
          <xdr:nvSpPr>
            <xdr:cNvPr id="9313" name="Option Button 97" hidden="1">
              <a:extLst>
                <a:ext uri="{63B3BB69-23CF-44E3-9099-C40C66FF867C}">
                  <a14:compatExt spid="_x0000_s9313"/>
                </a:ext>
                <a:ext uri="{FF2B5EF4-FFF2-40B4-BE49-F238E27FC236}">
                  <a16:creationId xmlns:a16="http://schemas.microsoft.com/office/drawing/2014/main" id="{00000000-0008-0000-0300-00006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33</xdr:row>
          <xdr:rowOff>104775</xdr:rowOff>
        </xdr:from>
        <xdr:to>
          <xdr:col>11</xdr:col>
          <xdr:colOff>1400175</xdr:colOff>
          <xdr:row>33</xdr:row>
          <xdr:rowOff>685800</xdr:rowOff>
        </xdr:to>
        <xdr:sp macro="" textlink="">
          <xdr:nvSpPr>
            <xdr:cNvPr id="9314" name="Group Box 98" hidden="1">
              <a:extLst>
                <a:ext uri="{63B3BB69-23CF-44E3-9099-C40C66FF867C}">
                  <a14:compatExt spid="_x0000_s9314"/>
                </a:ext>
                <a:ext uri="{FF2B5EF4-FFF2-40B4-BE49-F238E27FC236}">
                  <a16:creationId xmlns:a16="http://schemas.microsoft.com/office/drawing/2014/main" id="{00000000-0008-0000-0300-00006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33</xdr:row>
          <xdr:rowOff>371475</xdr:rowOff>
        </xdr:from>
        <xdr:to>
          <xdr:col>9</xdr:col>
          <xdr:colOff>1209675</xdr:colOff>
          <xdr:row>33</xdr:row>
          <xdr:rowOff>590550</xdr:rowOff>
        </xdr:to>
        <xdr:sp macro="" textlink="">
          <xdr:nvSpPr>
            <xdr:cNvPr id="9315" name="Option Button 99" hidden="1">
              <a:extLst>
                <a:ext uri="{63B3BB69-23CF-44E3-9099-C40C66FF867C}">
                  <a14:compatExt spid="_x0000_s9315"/>
                </a:ext>
                <a:ext uri="{FF2B5EF4-FFF2-40B4-BE49-F238E27FC236}">
                  <a16:creationId xmlns:a16="http://schemas.microsoft.com/office/drawing/2014/main" id="{00000000-0008-0000-0300-00006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1800225</xdr:colOff>
          <xdr:row>33</xdr:row>
          <xdr:rowOff>361950</xdr:rowOff>
        </xdr:from>
        <xdr:to>
          <xdr:col>10</xdr:col>
          <xdr:colOff>904875</xdr:colOff>
          <xdr:row>33</xdr:row>
          <xdr:rowOff>581025</xdr:rowOff>
        </xdr:to>
        <xdr:sp macro="" textlink="">
          <xdr:nvSpPr>
            <xdr:cNvPr id="9316" name="Option Button 100" hidden="1">
              <a:extLst>
                <a:ext uri="{63B3BB69-23CF-44E3-9099-C40C66FF867C}">
                  <a14:compatExt spid="_x0000_s9316"/>
                </a:ext>
                <a:ext uri="{FF2B5EF4-FFF2-40B4-BE49-F238E27FC236}">
                  <a16:creationId xmlns:a16="http://schemas.microsoft.com/office/drawing/2014/main" id="{00000000-0008-0000-0300-00006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25</xdr:row>
          <xdr:rowOff>95250</xdr:rowOff>
        </xdr:from>
        <xdr:to>
          <xdr:col>11</xdr:col>
          <xdr:colOff>1400175</xdr:colOff>
          <xdr:row>25</xdr:row>
          <xdr:rowOff>676275</xdr:rowOff>
        </xdr:to>
        <xdr:sp macro="" textlink="">
          <xdr:nvSpPr>
            <xdr:cNvPr id="9317" name="Group Box 101" hidden="1">
              <a:extLst>
                <a:ext uri="{63B3BB69-23CF-44E3-9099-C40C66FF867C}">
                  <a14:compatExt spid="_x0000_s9317"/>
                </a:ext>
                <a:ext uri="{FF2B5EF4-FFF2-40B4-BE49-F238E27FC236}">
                  <a16:creationId xmlns:a16="http://schemas.microsoft.com/office/drawing/2014/main" id="{00000000-0008-0000-0300-00006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25</xdr:row>
          <xdr:rowOff>361950</xdr:rowOff>
        </xdr:from>
        <xdr:to>
          <xdr:col>9</xdr:col>
          <xdr:colOff>1209675</xdr:colOff>
          <xdr:row>25</xdr:row>
          <xdr:rowOff>581025</xdr:rowOff>
        </xdr:to>
        <xdr:sp macro="" textlink="">
          <xdr:nvSpPr>
            <xdr:cNvPr id="9318" name="Option Button 102" hidden="1">
              <a:extLst>
                <a:ext uri="{63B3BB69-23CF-44E3-9099-C40C66FF867C}">
                  <a14:compatExt spid="_x0000_s9318"/>
                </a:ext>
                <a:ext uri="{FF2B5EF4-FFF2-40B4-BE49-F238E27FC236}">
                  <a16:creationId xmlns:a16="http://schemas.microsoft.com/office/drawing/2014/main" id="{00000000-0008-0000-0300-00006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1800225</xdr:colOff>
          <xdr:row>25</xdr:row>
          <xdr:rowOff>352425</xdr:rowOff>
        </xdr:from>
        <xdr:to>
          <xdr:col>10</xdr:col>
          <xdr:colOff>904875</xdr:colOff>
          <xdr:row>25</xdr:row>
          <xdr:rowOff>571500</xdr:rowOff>
        </xdr:to>
        <xdr:sp macro="" textlink="">
          <xdr:nvSpPr>
            <xdr:cNvPr id="9319" name="Option Button 103" hidden="1">
              <a:extLst>
                <a:ext uri="{63B3BB69-23CF-44E3-9099-C40C66FF867C}">
                  <a14:compatExt spid="_x0000_s9319"/>
                </a:ext>
                <a:ext uri="{FF2B5EF4-FFF2-40B4-BE49-F238E27FC236}">
                  <a16:creationId xmlns:a16="http://schemas.microsoft.com/office/drawing/2014/main" id="{00000000-0008-0000-0300-00006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0</xdr:colOff>
      <xdr:row>10</xdr:row>
      <xdr:rowOff>104775</xdr:rowOff>
    </xdr:from>
    <xdr:to>
      <xdr:col>7</xdr:col>
      <xdr:colOff>1552576</xdr:colOff>
      <xdr:row>13</xdr:row>
      <xdr:rowOff>0</xdr:rowOff>
    </xdr:to>
    <xdr:sp macro="" textlink="">
      <xdr:nvSpPr>
        <xdr:cNvPr id="67" name="Retângulo de cantos arredondados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/>
      </xdr:nvSpPr>
      <xdr:spPr>
        <a:xfrm>
          <a:off x="209550" y="2181225"/>
          <a:ext cx="1552576" cy="466725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/>
            <a:t>Evento 2</a:t>
          </a:r>
          <a:endParaRPr lang="pt-BR" sz="2400" b="1" baseline="0"/>
        </a:p>
      </xdr:txBody>
    </xdr:sp>
    <xdr:clientData/>
  </xdr:twoCellAnchor>
  <xdr:twoCellAnchor>
    <xdr:from>
      <xdr:col>8</xdr:col>
      <xdr:colOff>1186575</xdr:colOff>
      <xdr:row>4</xdr:row>
      <xdr:rowOff>28575</xdr:rowOff>
    </xdr:from>
    <xdr:to>
      <xdr:col>9</xdr:col>
      <xdr:colOff>276225</xdr:colOff>
      <xdr:row>5</xdr:row>
      <xdr:rowOff>87843</xdr:rowOff>
    </xdr:to>
    <xdr:sp macro="" textlink="">
      <xdr:nvSpPr>
        <xdr:cNvPr id="69" name="Seta para a direita 6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/>
      </xdr:nvSpPr>
      <xdr:spPr>
        <a:xfrm rot="10800000">
          <a:off x="3815475" y="790575"/>
          <a:ext cx="385050" cy="249768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1409700</xdr:colOff>
      <xdr:row>38</xdr:row>
      <xdr:rowOff>85725</xdr:rowOff>
    </xdr:to>
    <xdr:sp macro="" textlink="">
      <xdr:nvSpPr>
        <xdr:cNvPr id="70" name="Retângulo de cantos arredondados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/>
      </xdr:nvSpPr>
      <xdr:spPr>
        <a:xfrm>
          <a:off x="209550" y="15220950"/>
          <a:ext cx="3714750" cy="466725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 baseline="0"/>
            <a:t>Questionário de Satisfação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24</xdr:row>
          <xdr:rowOff>85725</xdr:rowOff>
        </xdr:from>
        <xdr:to>
          <xdr:col>17</xdr:col>
          <xdr:colOff>1400175</xdr:colOff>
          <xdr:row>24</xdr:row>
          <xdr:rowOff>666750</xdr:rowOff>
        </xdr:to>
        <xdr:sp macro="" textlink="">
          <xdr:nvSpPr>
            <xdr:cNvPr id="9320" name="Group Box 104" hidden="1">
              <a:extLst>
                <a:ext uri="{63B3BB69-23CF-44E3-9099-C40C66FF867C}">
                  <a14:compatExt spid="_x0000_s9320"/>
                </a:ext>
                <a:ext uri="{FF2B5EF4-FFF2-40B4-BE49-F238E27FC236}">
                  <a16:creationId xmlns:a16="http://schemas.microsoft.com/office/drawing/2014/main" id="{00000000-0008-0000-0300-00006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24</xdr:row>
          <xdr:rowOff>352425</xdr:rowOff>
        </xdr:from>
        <xdr:to>
          <xdr:col>15</xdr:col>
          <xdr:colOff>1209675</xdr:colOff>
          <xdr:row>24</xdr:row>
          <xdr:rowOff>571500</xdr:rowOff>
        </xdr:to>
        <xdr:sp macro="" textlink="">
          <xdr:nvSpPr>
            <xdr:cNvPr id="9321" name="Option Button 105" hidden="1">
              <a:extLst>
                <a:ext uri="{63B3BB69-23CF-44E3-9099-C40C66FF867C}">
                  <a14:compatExt spid="_x0000_s9321"/>
                </a:ext>
                <a:ext uri="{FF2B5EF4-FFF2-40B4-BE49-F238E27FC236}">
                  <a16:creationId xmlns:a16="http://schemas.microsoft.com/office/drawing/2014/main" id="{00000000-0008-0000-0300-00006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1800225</xdr:colOff>
          <xdr:row>24</xdr:row>
          <xdr:rowOff>342900</xdr:rowOff>
        </xdr:from>
        <xdr:to>
          <xdr:col>16</xdr:col>
          <xdr:colOff>904875</xdr:colOff>
          <xdr:row>24</xdr:row>
          <xdr:rowOff>561975</xdr:rowOff>
        </xdr:to>
        <xdr:sp macro="" textlink="">
          <xdr:nvSpPr>
            <xdr:cNvPr id="9322" name="Option Button 106" hidden="1">
              <a:extLst>
                <a:ext uri="{63B3BB69-23CF-44E3-9099-C40C66FF867C}">
                  <a14:compatExt spid="_x0000_s9322"/>
                </a:ext>
                <a:ext uri="{FF2B5EF4-FFF2-40B4-BE49-F238E27FC236}">
                  <a16:creationId xmlns:a16="http://schemas.microsoft.com/office/drawing/2014/main" id="{00000000-0008-0000-0300-00006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26</xdr:row>
          <xdr:rowOff>95250</xdr:rowOff>
        </xdr:from>
        <xdr:to>
          <xdr:col>17</xdr:col>
          <xdr:colOff>1400175</xdr:colOff>
          <xdr:row>26</xdr:row>
          <xdr:rowOff>676275</xdr:rowOff>
        </xdr:to>
        <xdr:sp macro="" textlink="">
          <xdr:nvSpPr>
            <xdr:cNvPr id="9323" name="Group Box 107" hidden="1">
              <a:extLst>
                <a:ext uri="{63B3BB69-23CF-44E3-9099-C40C66FF867C}">
                  <a14:compatExt spid="_x0000_s9323"/>
                </a:ext>
                <a:ext uri="{FF2B5EF4-FFF2-40B4-BE49-F238E27FC236}">
                  <a16:creationId xmlns:a16="http://schemas.microsoft.com/office/drawing/2014/main" id="{00000000-0008-0000-0300-00006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26</xdr:row>
          <xdr:rowOff>361950</xdr:rowOff>
        </xdr:from>
        <xdr:to>
          <xdr:col>15</xdr:col>
          <xdr:colOff>1209675</xdr:colOff>
          <xdr:row>26</xdr:row>
          <xdr:rowOff>581025</xdr:rowOff>
        </xdr:to>
        <xdr:sp macro="" textlink="">
          <xdr:nvSpPr>
            <xdr:cNvPr id="9324" name="Option Button 108" hidden="1">
              <a:extLst>
                <a:ext uri="{63B3BB69-23CF-44E3-9099-C40C66FF867C}">
                  <a14:compatExt spid="_x0000_s9324"/>
                </a:ext>
                <a:ext uri="{FF2B5EF4-FFF2-40B4-BE49-F238E27FC236}">
                  <a16:creationId xmlns:a16="http://schemas.microsoft.com/office/drawing/2014/main" id="{00000000-0008-0000-0300-00006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1800225</xdr:colOff>
          <xdr:row>26</xdr:row>
          <xdr:rowOff>352425</xdr:rowOff>
        </xdr:from>
        <xdr:to>
          <xdr:col>16</xdr:col>
          <xdr:colOff>904875</xdr:colOff>
          <xdr:row>26</xdr:row>
          <xdr:rowOff>571500</xdr:rowOff>
        </xdr:to>
        <xdr:sp macro="" textlink="">
          <xdr:nvSpPr>
            <xdr:cNvPr id="9325" name="Option Button 109" hidden="1">
              <a:extLst>
                <a:ext uri="{63B3BB69-23CF-44E3-9099-C40C66FF867C}">
                  <a14:compatExt spid="_x0000_s9325"/>
                </a:ext>
                <a:ext uri="{FF2B5EF4-FFF2-40B4-BE49-F238E27FC236}">
                  <a16:creationId xmlns:a16="http://schemas.microsoft.com/office/drawing/2014/main" id="{00000000-0008-0000-0300-00006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27</xdr:row>
          <xdr:rowOff>85725</xdr:rowOff>
        </xdr:from>
        <xdr:to>
          <xdr:col>17</xdr:col>
          <xdr:colOff>1400175</xdr:colOff>
          <xdr:row>27</xdr:row>
          <xdr:rowOff>666750</xdr:rowOff>
        </xdr:to>
        <xdr:sp macro="" textlink="">
          <xdr:nvSpPr>
            <xdr:cNvPr id="9326" name="Group Box 110" hidden="1">
              <a:extLst>
                <a:ext uri="{63B3BB69-23CF-44E3-9099-C40C66FF867C}">
                  <a14:compatExt spid="_x0000_s9326"/>
                </a:ext>
                <a:ext uri="{FF2B5EF4-FFF2-40B4-BE49-F238E27FC236}">
                  <a16:creationId xmlns:a16="http://schemas.microsoft.com/office/drawing/2014/main" id="{00000000-0008-0000-0300-00006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314325</xdr:colOff>
          <xdr:row>27</xdr:row>
          <xdr:rowOff>352425</xdr:rowOff>
        </xdr:from>
        <xdr:to>
          <xdr:col>15</xdr:col>
          <xdr:colOff>1219200</xdr:colOff>
          <xdr:row>27</xdr:row>
          <xdr:rowOff>571500</xdr:rowOff>
        </xdr:to>
        <xdr:sp macro="" textlink="">
          <xdr:nvSpPr>
            <xdr:cNvPr id="9327" name="Option Button 111" hidden="1">
              <a:extLst>
                <a:ext uri="{63B3BB69-23CF-44E3-9099-C40C66FF867C}">
                  <a14:compatExt spid="_x0000_s9327"/>
                </a:ext>
                <a:ext uri="{FF2B5EF4-FFF2-40B4-BE49-F238E27FC236}">
                  <a16:creationId xmlns:a16="http://schemas.microsoft.com/office/drawing/2014/main" id="{00000000-0008-0000-0300-00006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1800225</xdr:colOff>
          <xdr:row>27</xdr:row>
          <xdr:rowOff>342900</xdr:rowOff>
        </xdr:from>
        <xdr:to>
          <xdr:col>16</xdr:col>
          <xdr:colOff>904875</xdr:colOff>
          <xdr:row>27</xdr:row>
          <xdr:rowOff>561975</xdr:rowOff>
        </xdr:to>
        <xdr:sp macro="" textlink="">
          <xdr:nvSpPr>
            <xdr:cNvPr id="9328" name="Option Button 112" hidden="1">
              <a:extLst>
                <a:ext uri="{63B3BB69-23CF-44E3-9099-C40C66FF867C}">
                  <a14:compatExt spid="_x0000_s9328"/>
                </a:ext>
                <a:ext uri="{FF2B5EF4-FFF2-40B4-BE49-F238E27FC236}">
                  <a16:creationId xmlns:a16="http://schemas.microsoft.com/office/drawing/2014/main" id="{00000000-0008-0000-0300-00007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28</xdr:row>
          <xdr:rowOff>114300</xdr:rowOff>
        </xdr:from>
        <xdr:to>
          <xdr:col>17</xdr:col>
          <xdr:colOff>1400175</xdr:colOff>
          <xdr:row>28</xdr:row>
          <xdr:rowOff>695325</xdr:rowOff>
        </xdr:to>
        <xdr:sp macro="" textlink="">
          <xdr:nvSpPr>
            <xdr:cNvPr id="9329" name="Group Box 113" hidden="1">
              <a:extLst>
                <a:ext uri="{63B3BB69-23CF-44E3-9099-C40C66FF867C}">
                  <a14:compatExt spid="_x0000_s9329"/>
                </a:ext>
                <a:ext uri="{FF2B5EF4-FFF2-40B4-BE49-F238E27FC236}">
                  <a16:creationId xmlns:a16="http://schemas.microsoft.com/office/drawing/2014/main" id="{00000000-0008-0000-0300-00007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28</xdr:row>
          <xdr:rowOff>381000</xdr:rowOff>
        </xdr:from>
        <xdr:to>
          <xdr:col>15</xdr:col>
          <xdr:colOff>1209675</xdr:colOff>
          <xdr:row>28</xdr:row>
          <xdr:rowOff>600075</xdr:rowOff>
        </xdr:to>
        <xdr:sp macro="" textlink="">
          <xdr:nvSpPr>
            <xdr:cNvPr id="9330" name="Option Button 114" hidden="1">
              <a:extLst>
                <a:ext uri="{63B3BB69-23CF-44E3-9099-C40C66FF867C}">
                  <a14:compatExt spid="_x0000_s9330"/>
                </a:ext>
                <a:ext uri="{FF2B5EF4-FFF2-40B4-BE49-F238E27FC236}">
                  <a16:creationId xmlns:a16="http://schemas.microsoft.com/office/drawing/2014/main" id="{00000000-0008-0000-0300-00007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1800225</xdr:colOff>
          <xdr:row>28</xdr:row>
          <xdr:rowOff>371475</xdr:rowOff>
        </xdr:from>
        <xdr:to>
          <xdr:col>16</xdr:col>
          <xdr:colOff>904875</xdr:colOff>
          <xdr:row>28</xdr:row>
          <xdr:rowOff>590550</xdr:rowOff>
        </xdr:to>
        <xdr:sp macro="" textlink="">
          <xdr:nvSpPr>
            <xdr:cNvPr id="9331" name="Option Button 115" hidden="1">
              <a:extLst>
                <a:ext uri="{63B3BB69-23CF-44E3-9099-C40C66FF867C}">
                  <a14:compatExt spid="_x0000_s9331"/>
                </a:ext>
                <a:ext uri="{FF2B5EF4-FFF2-40B4-BE49-F238E27FC236}">
                  <a16:creationId xmlns:a16="http://schemas.microsoft.com/office/drawing/2014/main" id="{00000000-0008-0000-0300-00007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29</xdr:row>
          <xdr:rowOff>76200</xdr:rowOff>
        </xdr:from>
        <xdr:to>
          <xdr:col>17</xdr:col>
          <xdr:colOff>1400175</xdr:colOff>
          <xdr:row>29</xdr:row>
          <xdr:rowOff>657225</xdr:rowOff>
        </xdr:to>
        <xdr:sp macro="" textlink="">
          <xdr:nvSpPr>
            <xdr:cNvPr id="9332" name="Group Box 116" hidden="1">
              <a:extLst>
                <a:ext uri="{63B3BB69-23CF-44E3-9099-C40C66FF867C}">
                  <a14:compatExt spid="_x0000_s9332"/>
                </a:ext>
                <a:ext uri="{FF2B5EF4-FFF2-40B4-BE49-F238E27FC236}">
                  <a16:creationId xmlns:a16="http://schemas.microsoft.com/office/drawing/2014/main" id="{00000000-0008-0000-0300-00007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29</xdr:row>
          <xdr:rowOff>342900</xdr:rowOff>
        </xdr:from>
        <xdr:to>
          <xdr:col>15</xdr:col>
          <xdr:colOff>1209675</xdr:colOff>
          <xdr:row>29</xdr:row>
          <xdr:rowOff>561975</xdr:rowOff>
        </xdr:to>
        <xdr:sp macro="" textlink="">
          <xdr:nvSpPr>
            <xdr:cNvPr id="9333" name="Option Button 117" hidden="1">
              <a:extLst>
                <a:ext uri="{63B3BB69-23CF-44E3-9099-C40C66FF867C}">
                  <a14:compatExt spid="_x0000_s9333"/>
                </a:ext>
                <a:ext uri="{FF2B5EF4-FFF2-40B4-BE49-F238E27FC236}">
                  <a16:creationId xmlns:a16="http://schemas.microsoft.com/office/drawing/2014/main" id="{00000000-0008-0000-0300-00007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1800225</xdr:colOff>
          <xdr:row>29</xdr:row>
          <xdr:rowOff>333375</xdr:rowOff>
        </xdr:from>
        <xdr:to>
          <xdr:col>16</xdr:col>
          <xdr:colOff>904875</xdr:colOff>
          <xdr:row>29</xdr:row>
          <xdr:rowOff>552450</xdr:rowOff>
        </xdr:to>
        <xdr:sp macro="" textlink="">
          <xdr:nvSpPr>
            <xdr:cNvPr id="9334" name="Option Button 118" hidden="1">
              <a:extLst>
                <a:ext uri="{63B3BB69-23CF-44E3-9099-C40C66FF867C}">
                  <a14:compatExt spid="_x0000_s9334"/>
                </a:ext>
                <a:ext uri="{FF2B5EF4-FFF2-40B4-BE49-F238E27FC236}">
                  <a16:creationId xmlns:a16="http://schemas.microsoft.com/office/drawing/2014/main" id="{00000000-0008-0000-0300-00007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30</xdr:row>
          <xdr:rowOff>95250</xdr:rowOff>
        </xdr:from>
        <xdr:to>
          <xdr:col>17</xdr:col>
          <xdr:colOff>1400175</xdr:colOff>
          <xdr:row>30</xdr:row>
          <xdr:rowOff>676275</xdr:rowOff>
        </xdr:to>
        <xdr:sp macro="" textlink="">
          <xdr:nvSpPr>
            <xdr:cNvPr id="9335" name="Group Box 119" hidden="1">
              <a:extLst>
                <a:ext uri="{63B3BB69-23CF-44E3-9099-C40C66FF867C}">
                  <a14:compatExt spid="_x0000_s9335"/>
                </a:ext>
                <a:ext uri="{FF2B5EF4-FFF2-40B4-BE49-F238E27FC236}">
                  <a16:creationId xmlns:a16="http://schemas.microsoft.com/office/drawing/2014/main" id="{00000000-0008-0000-0300-00007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30</xdr:row>
          <xdr:rowOff>361950</xdr:rowOff>
        </xdr:from>
        <xdr:to>
          <xdr:col>15</xdr:col>
          <xdr:colOff>1209675</xdr:colOff>
          <xdr:row>30</xdr:row>
          <xdr:rowOff>581025</xdr:rowOff>
        </xdr:to>
        <xdr:sp macro="" textlink="">
          <xdr:nvSpPr>
            <xdr:cNvPr id="9336" name="Option Button 120" hidden="1">
              <a:extLst>
                <a:ext uri="{63B3BB69-23CF-44E3-9099-C40C66FF867C}">
                  <a14:compatExt spid="_x0000_s9336"/>
                </a:ext>
                <a:ext uri="{FF2B5EF4-FFF2-40B4-BE49-F238E27FC236}">
                  <a16:creationId xmlns:a16="http://schemas.microsoft.com/office/drawing/2014/main" id="{00000000-0008-0000-0300-00007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1800225</xdr:colOff>
          <xdr:row>30</xdr:row>
          <xdr:rowOff>352425</xdr:rowOff>
        </xdr:from>
        <xdr:to>
          <xdr:col>16</xdr:col>
          <xdr:colOff>904875</xdr:colOff>
          <xdr:row>30</xdr:row>
          <xdr:rowOff>571500</xdr:rowOff>
        </xdr:to>
        <xdr:sp macro="" textlink="">
          <xdr:nvSpPr>
            <xdr:cNvPr id="9337" name="Option Button 121" hidden="1">
              <a:extLst>
                <a:ext uri="{63B3BB69-23CF-44E3-9099-C40C66FF867C}">
                  <a14:compatExt spid="_x0000_s9337"/>
                </a:ext>
                <a:ext uri="{FF2B5EF4-FFF2-40B4-BE49-F238E27FC236}">
                  <a16:creationId xmlns:a16="http://schemas.microsoft.com/office/drawing/2014/main" id="{00000000-0008-0000-0300-00007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31</xdr:row>
          <xdr:rowOff>104775</xdr:rowOff>
        </xdr:from>
        <xdr:to>
          <xdr:col>17</xdr:col>
          <xdr:colOff>1400175</xdr:colOff>
          <xdr:row>31</xdr:row>
          <xdr:rowOff>685800</xdr:rowOff>
        </xdr:to>
        <xdr:sp macro="" textlink="">
          <xdr:nvSpPr>
            <xdr:cNvPr id="9338" name="Group Box 122" hidden="1">
              <a:extLst>
                <a:ext uri="{63B3BB69-23CF-44E3-9099-C40C66FF867C}">
                  <a14:compatExt spid="_x0000_s9338"/>
                </a:ext>
                <a:ext uri="{FF2B5EF4-FFF2-40B4-BE49-F238E27FC236}">
                  <a16:creationId xmlns:a16="http://schemas.microsoft.com/office/drawing/2014/main" id="{00000000-0008-0000-0300-00007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31</xdr:row>
          <xdr:rowOff>371475</xdr:rowOff>
        </xdr:from>
        <xdr:to>
          <xdr:col>15</xdr:col>
          <xdr:colOff>1209675</xdr:colOff>
          <xdr:row>31</xdr:row>
          <xdr:rowOff>590550</xdr:rowOff>
        </xdr:to>
        <xdr:sp macro="" textlink="">
          <xdr:nvSpPr>
            <xdr:cNvPr id="9339" name="Option Button 123" hidden="1">
              <a:extLst>
                <a:ext uri="{63B3BB69-23CF-44E3-9099-C40C66FF867C}">
                  <a14:compatExt spid="_x0000_s9339"/>
                </a:ext>
                <a:ext uri="{FF2B5EF4-FFF2-40B4-BE49-F238E27FC236}">
                  <a16:creationId xmlns:a16="http://schemas.microsoft.com/office/drawing/2014/main" id="{00000000-0008-0000-0300-00007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1800225</xdr:colOff>
          <xdr:row>31</xdr:row>
          <xdr:rowOff>361950</xdr:rowOff>
        </xdr:from>
        <xdr:to>
          <xdr:col>16</xdr:col>
          <xdr:colOff>904875</xdr:colOff>
          <xdr:row>31</xdr:row>
          <xdr:rowOff>581025</xdr:rowOff>
        </xdr:to>
        <xdr:sp macro="" textlink="">
          <xdr:nvSpPr>
            <xdr:cNvPr id="9340" name="Option Button 124" hidden="1">
              <a:extLst>
                <a:ext uri="{63B3BB69-23CF-44E3-9099-C40C66FF867C}">
                  <a14:compatExt spid="_x0000_s9340"/>
                </a:ext>
                <a:ext uri="{FF2B5EF4-FFF2-40B4-BE49-F238E27FC236}">
                  <a16:creationId xmlns:a16="http://schemas.microsoft.com/office/drawing/2014/main" id="{00000000-0008-0000-0300-00007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32</xdr:row>
          <xdr:rowOff>76200</xdr:rowOff>
        </xdr:from>
        <xdr:to>
          <xdr:col>17</xdr:col>
          <xdr:colOff>1400175</xdr:colOff>
          <xdr:row>32</xdr:row>
          <xdr:rowOff>657225</xdr:rowOff>
        </xdr:to>
        <xdr:sp macro="" textlink="">
          <xdr:nvSpPr>
            <xdr:cNvPr id="9341" name="Group Box 125" hidden="1">
              <a:extLst>
                <a:ext uri="{63B3BB69-23CF-44E3-9099-C40C66FF867C}">
                  <a14:compatExt spid="_x0000_s9341"/>
                </a:ext>
                <a:ext uri="{FF2B5EF4-FFF2-40B4-BE49-F238E27FC236}">
                  <a16:creationId xmlns:a16="http://schemas.microsoft.com/office/drawing/2014/main" id="{00000000-0008-0000-0300-00007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32</xdr:row>
          <xdr:rowOff>342900</xdr:rowOff>
        </xdr:from>
        <xdr:to>
          <xdr:col>15</xdr:col>
          <xdr:colOff>1209675</xdr:colOff>
          <xdr:row>32</xdr:row>
          <xdr:rowOff>561975</xdr:rowOff>
        </xdr:to>
        <xdr:sp macro="" textlink="">
          <xdr:nvSpPr>
            <xdr:cNvPr id="9342" name="Option Button 126" hidden="1">
              <a:extLst>
                <a:ext uri="{63B3BB69-23CF-44E3-9099-C40C66FF867C}">
                  <a14:compatExt spid="_x0000_s9342"/>
                </a:ext>
                <a:ext uri="{FF2B5EF4-FFF2-40B4-BE49-F238E27FC236}">
                  <a16:creationId xmlns:a16="http://schemas.microsoft.com/office/drawing/2014/main" id="{00000000-0008-0000-0300-00007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1800225</xdr:colOff>
          <xdr:row>32</xdr:row>
          <xdr:rowOff>333375</xdr:rowOff>
        </xdr:from>
        <xdr:to>
          <xdr:col>16</xdr:col>
          <xdr:colOff>904875</xdr:colOff>
          <xdr:row>32</xdr:row>
          <xdr:rowOff>552450</xdr:rowOff>
        </xdr:to>
        <xdr:sp macro="" textlink="">
          <xdr:nvSpPr>
            <xdr:cNvPr id="9343" name="Option Button 127" hidden="1">
              <a:extLst>
                <a:ext uri="{63B3BB69-23CF-44E3-9099-C40C66FF867C}">
                  <a14:compatExt spid="_x0000_s9343"/>
                </a:ext>
                <a:ext uri="{FF2B5EF4-FFF2-40B4-BE49-F238E27FC236}">
                  <a16:creationId xmlns:a16="http://schemas.microsoft.com/office/drawing/2014/main" id="{00000000-0008-0000-0300-00007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33</xdr:row>
          <xdr:rowOff>104775</xdr:rowOff>
        </xdr:from>
        <xdr:to>
          <xdr:col>17</xdr:col>
          <xdr:colOff>1400175</xdr:colOff>
          <xdr:row>33</xdr:row>
          <xdr:rowOff>685800</xdr:rowOff>
        </xdr:to>
        <xdr:sp macro="" textlink="">
          <xdr:nvSpPr>
            <xdr:cNvPr id="9344" name="Group Box 128" hidden="1">
              <a:extLst>
                <a:ext uri="{63B3BB69-23CF-44E3-9099-C40C66FF867C}">
                  <a14:compatExt spid="_x0000_s9344"/>
                </a:ext>
                <a:ext uri="{FF2B5EF4-FFF2-40B4-BE49-F238E27FC236}">
                  <a16:creationId xmlns:a16="http://schemas.microsoft.com/office/drawing/2014/main" id="{00000000-0008-0000-0300-00008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314325</xdr:colOff>
          <xdr:row>33</xdr:row>
          <xdr:rowOff>371475</xdr:rowOff>
        </xdr:from>
        <xdr:to>
          <xdr:col>15</xdr:col>
          <xdr:colOff>1219200</xdr:colOff>
          <xdr:row>33</xdr:row>
          <xdr:rowOff>590550</xdr:rowOff>
        </xdr:to>
        <xdr:sp macro="" textlink="">
          <xdr:nvSpPr>
            <xdr:cNvPr id="9345" name="Option Button 129" hidden="1">
              <a:extLst>
                <a:ext uri="{63B3BB69-23CF-44E3-9099-C40C66FF867C}">
                  <a14:compatExt spid="_x0000_s9345"/>
                </a:ext>
                <a:ext uri="{FF2B5EF4-FFF2-40B4-BE49-F238E27FC236}">
                  <a16:creationId xmlns:a16="http://schemas.microsoft.com/office/drawing/2014/main" id="{00000000-0008-0000-0300-00008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1800225</xdr:colOff>
          <xdr:row>33</xdr:row>
          <xdr:rowOff>361950</xdr:rowOff>
        </xdr:from>
        <xdr:to>
          <xdr:col>16</xdr:col>
          <xdr:colOff>904875</xdr:colOff>
          <xdr:row>33</xdr:row>
          <xdr:rowOff>581025</xdr:rowOff>
        </xdr:to>
        <xdr:sp macro="" textlink="">
          <xdr:nvSpPr>
            <xdr:cNvPr id="9346" name="Option Button 130" hidden="1">
              <a:extLst>
                <a:ext uri="{63B3BB69-23CF-44E3-9099-C40C66FF867C}">
                  <a14:compatExt spid="_x0000_s9346"/>
                </a:ext>
                <a:ext uri="{FF2B5EF4-FFF2-40B4-BE49-F238E27FC236}">
                  <a16:creationId xmlns:a16="http://schemas.microsoft.com/office/drawing/2014/main" id="{00000000-0008-0000-0300-00008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25</xdr:row>
          <xdr:rowOff>95250</xdr:rowOff>
        </xdr:from>
        <xdr:to>
          <xdr:col>17</xdr:col>
          <xdr:colOff>1400175</xdr:colOff>
          <xdr:row>25</xdr:row>
          <xdr:rowOff>676275</xdr:rowOff>
        </xdr:to>
        <xdr:sp macro="" textlink="">
          <xdr:nvSpPr>
            <xdr:cNvPr id="9347" name="Group Box 131" hidden="1">
              <a:extLst>
                <a:ext uri="{63B3BB69-23CF-44E3-9099-C40C66FF867C}">
                  <a14:compatExt spid="_x0000_s9347"/>
                </a:ext>
                <a:ext uri="{FF2B5EF4-FFF2-40B4-BE49-F238E27FC236}">
                  <a16:creationId xmlns:a16="http://schemas.microsoft.com/office/drawing/2014/main" id="{00000000-0008-0000-0300-00008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25</xdr:row>
          <xdr:rowOff>361950</xdr:rowOff>
        </xdr:from>
        <xdr:to>
          <xdr:col>15</xdr:col>
          <xdr:colOff>1209675</xdr:colOff>
          <xdr:row>25</xdr:row>
          <xdr:rowOff>581025</xdr:rowOff>
        </xdr:to>
        <xdr:sp macro="" textlink="">
          <xdr:nvSpPr>
            <xdr:cNvPr id="9348" name="Option Button 132" hidden="1">
              <a:extLst>
                <a:ext uri="{63B3BB69-23CF-44E3-9099-C40C66FF867C}">
                  <a14:compatExt spid="_x0000_s9348"/>
                </a:ext>
                <a:ext uri="{FF2B5EF4-FFF2-40B4-BE49-F238E27FC236}">
                  <a16:creationId xmlns:a16="http://schemas.microsoft.com/office/drawing/2014/main" id="{00000000-0008-0000-0300-00008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1800225</xdr:colOff>
          <xdr:row>25</xdr:row>
          <xdr:rowOff>352425</xdr:rowOff>
        </xdr:from>
        <xdr:to>
          <xdr:col>16</xdr:col>
          <xdr:colOff>904875</xdr:colOff>
          <xdr:row>25</xdr:row>
          <xdr:rowOff>571500</xdr:rowOff>
        </xdr:to>
        <xdr:sp macro="" textlink="">
          <xdr:nvSpPr>
            <xdr:cNvPr id="9349" name="Option Button 133" hidden="1">
              <a:extLst>
                <a:ext uri="{63B3BB69-23CF-44E3-9099-C40C66FF867C}">
                  <a14:compatExt spid="_x0000_s9349"/>
                </a:ext>
                <a:ext uri="{FF2B5EF4-FFF2-40B4-BE49-F238E27FC236}">
                  <a16:creationId xmlns:a16="http://schemas.microsoft.com/office/drawing/2014/main" id="{00000000-0008-0000-0300-00008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xdr:twoCellAnchor>
    <xdr:from>
      <xdr:col>13</xdr:col>
      <xdr:colOff>0</xdr:colOff>
      <xdr:row>10</xdr:row>
      <xdr:rowOff>104775</xdr:rowOff>
    </xdr:from>
    <xdr:to>
      <xdr:col>13</xdr:col>
      <xdr:colOff>1552576</xdr:colOff>
      <xdr:row>13</xdr:row>
      <xdr:rowOff>0</xdr:rowOff>
    </xdr:to>
    <xdr:sp macro="" textlink="">
      <xdr:nvSpPr>
        <xdr:cNvPr id="102" name="Retângulo de cantos arredondados 10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/>
      </xdr:nvSpPr>
      <xdr:spPr>
        <a:xfrm>
          <a:off x="8620125" y="2181225"/>
          <a:ext cx="1552576" cy="466725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/>
            <a:t>Evento 3</a:t>
          </a:r>
          <a:endParaRPr lang="pt-BR" sz="2400" b="1" baseline="0"/>
        </a:p>
      </xdr:txBody>
    </xdr:sp>
    <xdr:clientData/>
  </xdr:twoCellAnchor>
  <xdr:twoCellAnchor>
    <xdr:from>
      <xdr:col>14</xdr:col>
      <xdr:colOff>1186575</xdr:colOff>
      <xdr:row>4</xdr:row>
      <xdr:rowOff>28575</xdr:rowOff>
    </xdr:from>
    <xdr:to>
      <xdr:col>15</xdr:col>
      <xdr:colOff>276225</xdr:colOff>
      <xdr:row>5</xdr:row>
      <xdr:rowOff>87843</xdr:rowOff>
    </xdr:to>
    <xdr:sp macro="" textlink="">
      <xdr:nvSpPr>
        <xdr:cNvPr id="103" name="Seta para a direita 10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/>
      </xdr:nvSpPr>
      <xdr:spPr>
        <a:xfrm rot="10800000">
          <a:off x="12226050" y="790575"/>
          <a:ext cx="385050" cy="249768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13</xdr:col>
      <xdr:colOff>0</xdr:colOff>
      <xdr:row>36</xdr:row>
      <xdr:rowOff>0</xdr:rowOff>
    </xdr:from>
    <xdr:to>
      <xdr:col>14</xdr:col>
      <xdr:colOff>1409700</xdr:colOff>
      <xdr:row>38</xdr:row>
      <xdr:rowOff>85725</xdr:rowOff>
    </xdr:to>
    <xdr:sp macro="" textlink="">
      <xdr:nvSpPr>
        <xdr:cNvPr id="104" name="Retângulo de cantos arredondados 10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/>
      </xdr:nvSpPr>
      <xdr:spPr>
        <a:xfrm>
          <a:off x="8620125" y="15220950"/>
          <a:ext cx="3714750" cy="466725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 baseline="0"/>
            <a:t>Questionário de Satisfação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24</xdr:row>
          <xdr:rowOff>85725</xdr:rowOff>
        </xdr:from>
        <xdr:to>
          <xdr:col>23</xdr:col>
          <xdr:colOff>1400175</xdr:colOff>
          <xdr:row>24</xdr:row>
          <xdr:rowOff>666750</xdr:rowOff>
        </xdr:to>
        <xdr:sp macro="" textlink="">
          <xdr:nvSpPr>
            <xdr:cNvPr id="9350" name="Group Box 134" hidden="1">
              <a:extLst>
                <a:ext uri="{63B3BB69-23CF-44E3-9099-C40C66FF867C}">
                  <a14:compatExt spid="_x0000_s9350"/>
                </a:ext>
                <a:ext uri="{FF2B5EF4-FFF2-40B4-BE49-F238E27FC236}">
                  <a16:creationId xmlns:a16="http://schemas.microsoft.com/office/drawing/2014/main" id="{00000000-0008-0000-0300-00008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304800</xdr:colOff>
          <xdr:row>24</xdr:row>
          <xdr:rowOff>352425</xdr:rowOff>
        </xdr:from>
        <xdr:to>
          <xdr:col>21</xdr:col>
          <xdr:colOff>1209675</xdr:colOff>
          <xdr:row>24</xdr:row>
          <xdr:rowOff>571500</xdr:rowOff>
        </xdr:to>
        <xdr:sp macro="" textlink="">
          <xdr:nvSpPr>
            <xdr:cNvPr id="9351" name="Option Button 135" hidden="1">
              <a:extLst>
                <a:ext uri="{63B3BB69-23CF-44E3-9099-C40C66FF867C}">
                  <a14:compatExt spid="_x0000_s9351"/>
                </a:ext>
                <a:ext uri="{FF2B5EF4-FFF2-40B4-BE49-F238E27FC236}">
                  <a16:creationId xmlns:a16="http://schemas.microsoft.com/office/drawing/2014/main" id="{00000000-0008-0000-0300-00008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1800225</xdr:colOff>
          <xdr:row>24</xdr:row>
          <xdr:rowOff>342900</xdr:rowOff>
        </xdr:from>
        <xdr:to>
          <xdr:col>22</xdr:col>
          <xdr:colOff>904875</xdr:colOff>
          <xdr:row>24</xdr:row>
          <xdr:rowOff>561975</xdr:rowOff>
        </xdr:to>
        <xdr:sp macro="" textlink="">
          <xdr:nvSpPr>
            <xdr:cNvPr id="9352" name="Option Button 136" hidden="1">
              <a:extLst>
                <a:ext uri="{63B3BB69-23CF-44E3-9099-C40C66FF867C}">
                  <a14:compatExt spid="_x0000_s9352"/>
                </a:ext>
                <a:ext uri="{FF2B5EF4-FFF2-40B4-BE49-F238E27FC236}">
                  <a16:creationId xmlns:a16="http://schemas.microsoft.com/office/drawing/2014/main" id="{00000000-0008-0000-0300-00008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26</xdr:row>
          <xdr:rowOff>95250</xdr:rowOff>
        </xdr:from>
        <xdr:to>
          <xdr:col>23</xdr:col>
          <xdr:colOff>1400175</xdr:colOff>
          <xdr:row>26</xdr:row>
          <xdr:rowOff>676275</xdr:rowOff>
        </xdr:to>
        <xdr:sp macro="" textlink="">
          <xdr:nvSpPr>
            <xdr:cNvPr id="9353" name="Group Box 137" hidden="1">
              <a:extLst>
                <a:ext uri="{63B3BB69-23CF-44E3-9099-C40C66FF867C}">
                  <a14:compatExt spid="_x0000_s9353"/>
                </a:ext>
                <a:ext uri="{FF2B5EF4-FFF2-40B4-BE49-F238E27FC236}">
                  <a16:creationId xmlns:a16="http://schemas.microsoft.com/office/drawing/2014/main" id="{00000000-0008-0000-0300-00008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304800</xdr:colOff>
          <xdr:row>26</xdr:row>
          <xdr:rowOff>361950</xdr:rowOff>
        </xdr:from>
        <xdr:to>
          <xdr:col>21</xdr:col>
          <xdr:colOff>1209675</xdr:colOff>
          <xdr:row>26</xdr:row>
          <xdr:rowOff>581025</xdr:rowOff>
        </xdr:to>
        <xdr:sp macro="" textlink="">
          <xdr:nvSpPr>
            <xdr:cNvPr id="9354" name="Option Button 138" hidden="1">
              <a:extLst>
                <a:ext uri="{63B3BB69-23CF-44E3-9099-C40C66FF867C}">
                  <a14:compatExt spid="_x0000_s9354"/>
                </a:ext>
                <a:ext uri="{FF2B5EF4-FFF2-40B4-BE49-F238E27FC236}">
                  <a16:creationId xmlns:a16="http://schemas.microsoft.com/office/drawing/2014/main" id="{00000000-0008-0000-0300-00008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1800225</xdr:colOff>
          <xdr:row>26</xdr:row>
          <xdr:rowOff>352425</xdr:rowOff>
        </xdr:from>
        <xdr:to>
          <xdr:col>22</xdr:col>
          <xdr:colOff>904875</xdr:colOff>
          <xdr:row>26</xdr:row>
          <xdr:rowOff>571500</xdr:rowOff>
        </xdr:to>
        <xdr:sp macro="" textlink="">
          <xdr:nvSpPr>
            <xdr:cNvPr id="9355" name="Option Button 139" hidden="1">
              <a:extLst>
                <a:ext uri="{63B3BB69-23CF-44E3-9099-C40C66FF867C}">
                  <a14:compatExt spid="_x0000_s9355"/>
                </a:ext>
                <a:ext uri="{FF2B5EF4-FFF2-40B4-BE49-F238E27FC236}">
                  <a16:creationId xmlns:a16="http://schemas.microsoft.com/office/drawing/2014/main" id="{00000000-0008-0000-0300-00008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27</xdr:row>
          <xdr:rowOff>85725</xdr:rowOff>
        </xdr:from>
        <xdr:to>
          <xdr:col>23</xdr:col>
          <xdr:colOff>1400175</xdr:colOff>
          <xdr:row>27</xdr:row>
          <xdr:rowOff>666750</xdr:rowOff>
        </xdr:to>
        <xdr:sp macro="" textlink="">
          <xdr:nvSpPr>
            <xdr:cNvPr id="9356" name="Group Box 140" hidden="1">
              <a:extLst>
                <a:ext uri="{63B3BB69-23CF-44E3-9099-C40C66FF867C}">
                  <a14:compatExt spid="_x0000_s9356"/>
                </a:ext>
                <a:ext uri="{FF2B5EF4-FFF2-40B4-BE49-F238E27FC236}">
                  <a16:creationId xmlns:a16="http://schemas.microsoft.com/office/drawing/2014/main" id="{00000000-0008-0000-0300-00008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304800</xdr:colOff>
          <xdr:row>27</xdr:row>
          <xdr:rowOff>352425</xdr:rowOff>
        </xdr:from>
        <xdr:to>
          <xdr:col>21</xdr:col>
          <xdr:colOff>1209675</xdr:colOff>
          <xdr:row>27</xdr:row>
          <xdr:rowOff>571500</xdr:rowOff>
        </xdr:to>
        <xdr:sp macro="" textlink="">
          <xdr:nvSpPr>
            <xdr:cNvPr id="9357" name="Option Button 141" hidden="1">
              <a:extLst>
                <a:ext uri="{63B3BB69-23CF-44E3-9099-C40C66FF867C}">
                  <a14:compatExt spid="_x0000_s9357"/>
                </a:ext>
                <a:ext uri="{FF2B5EF4-FFF2-40B4-BE49-F238E27FC236}">
                  <a16:creationId xmlns:a16="http://schemas.microsoft.com/office/drawing/2014/main" id="{00000000-0008-0000-0300-00008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1800225</xdr:colOff>
          <xdr:row>27</xdr:row>
          <xdr:rowOff>342900</xdr:rowOff>
        </xdr:from>
        <xdr:to>
          <xdr:col>22</xdr:col>
          <xdr:colOff>904875</xdr:colOff>
          <xdr:row>27</xdr:row>
          <xdr:rowOff>561975</xdr:rowOff>
        </xdr:to>
        <xdr:sp macro="" textlink="">
          <xdr:nvSpPr>
            <xdr:cNvPr id="9358" name="Option Button 142" hidden="1">
              <a:extLst>
                <a:ext uri="{63B3BB69-23CF-44E3-9099-C40C66FF867C}">
                  <a14:compatExt spid="_x0000_s9358"/>
                </a:ext>
                <a:ext uri="{FF2B5EF4-FFF2-40B4-BE49-F238E27FC236}">
                  <a16:creationId xmlns:a16="http://schemas.microsoft.com/office/drawing/2014/main" id="{00000000-0008-0000-0300-00008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28</xdr:row>
          <xdr:rowOff>114300</xdr:rowOff>
        </xdr:from>
        <xdr:to>
          <xdr:col>23</xdr:col>
          <xdr:colOff>1400175</xdr:colOff>
          <xdr:row>28</xdr:row>
          <xdr:rowOff>695325</xdr:rowOff>
        </xdr:to>
        <xdr:sp macro="" textlink="">
          <xdr:nvSpPr>
            <xdr:cNvPr id="9359" name="Group Box 143" hidden="1">
              <a:extLst>
                <a:ext uri="{63B3BB69-23CF-44E3-9099-C40C66FF867C}">
                  <a14:compatExt spid="_x0000_s9359"/>
                </a:ext>
                <a:ext uri="{FF2B5EF4-FFF2-40B4-BE49-F238E27FC236}">
                  <a16:creationId xmlns:a16="http://schemas.microsoft.com/office/drawing/2014/main" id="{00000000-0008-0000-0300-00008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304800</xdr:colOff>
          <xdr:row>28</xdr:row>
          <xdr:rowOff>381000</xdr:rowOff>
        </xdr:from>
        <xdr:to>
          <xdr:col>21</xdr:col>
          <xdr:colOff>1209675</xdr:colOff>
          <xdr:row>28</xdr:row>
          <xdr:rowOff>600075</xdr:rowOff>
        </xdr:to>
        <xdr:sp macro="" textlink="">
          <xdr:nvSpPr>
            <xdr:cNvPr id="9360" name="Option Button 144" hidden="1">
              <a:extLst>
                <a:ext uri="{63B3BB69-23CF-44E3-9099-C40C66FF867C}">
                  <a14:compatExt spid="_x0000_s9360"/>
                </a:ext>
                <a:ext uri="{FF2B5EF4-FFF2-40B4-BE49-F238E27FC236}">
                  <a16:creationId xmlns:a16="http://schemas.microsoft.com/office/drawing/2014/main" id="{00000000-0008-0000-0300-00009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1800225</xdr:colOff>
          <xdr:row>28</xdr:row>
          <xdr:rowOff>371475</xdr:rowOff>
        </xdr:from>
        <xdr:to>
          <xdr:col>22</xdr:col>
          <xdr:colOff>904875</xdr:colOff>
          <xdr:row>28</xdr:row>
          <xdr:rowOff>590550</xdr:rowOff>
        </xdr:to>
        <xdr:sp macro="" textlink="">
          <xdr:nvSpPr>
            <xdr:cNvPr id="9361" name="Option Button 145" hidden="1">
              <a:extLst>
                <a:ext uri="{63B3BB69-23CF-44E3-9099-C40C66FF867C}">
                  <a14:compatExt spid="_x0000_s9361"/>
                </a:ext>
                <a:ext uri="{FF2B5EF4-FFF2-40B4-BE49-F238E27FC236}">
                  <a16:creationId xmlns:a16="http://schemas.microsoft.com/office/drawing/2014/main" id="{00000000-0008-0000-0300-00009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29</xdr:row>
          <xdr:rowOff>76200</xdr:rowOff>
        </xdr:from>
        <xdr:to>
          <xdr:col>23</xdr:col>
          <xdr:colOff>1400175</xdr:colOff>
          <xdr:row>29</xdr:row>
          <xdr:rowOff>657225</xdr:rowOff>
        </xdr:to>
        <xdr:sp macro="" textlink="">
          <xdr:nvSpPr>
            <xdr:cNvPr id="9362" name="Group Box 146" hidden="1">
              <a:extLst>
                <a:ext uri="{63B3BB69-23CF-44E3-9099-C40C66FF867C}">
                  <a14:compatExt spid="_x0000_s9362"/>
                </a:ext>
                <a:ext uri="{FF2B5EF4-FFF2-40B4-BE49-F238E27FC236}">
                  <a16:creationId xmlns:a16="http://schemas.microsoft.com/office/drawing/2014/main" id="{00000000-0008-0000-0300-00009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304800</xdr:colOff>
          <xdr:row>29</xdr:row>
          <xdr:rowOff>342900</xdr:rowOff>
        </xdr:from>
        <xdr:to>
          <xdr:col>21</xdr:col>
          <xdr:colOff>1209675</xdr:colOff>
          <xdr:row>29</xdr:row>
          <xdr:rowOff>561975</xdr:rowOff>
        </xdr:to>
        <xdr:sp macro="" textlink="">
          <xdr:nvSpPr>
            <xdr:cNvPr id="9363" name="Option Button 147" hidden="1">
              <a:extLst>
                <a:ext uri="{63B3BB69-23CF-44E3-9099-C40C66FF867C}">
                  <a14:compatExt spid="_x0000_s9363"/>
                </a:ext>
                <a:ext uri="{FF2B5EF4-FFF2-40B4-BE49-F238E27FC236}">
                  <a16:creationId xmlns:a16="http://schemas.microsoft.com/office/drawing/2014/main" id="{00000000-0008-0000-0300-00009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1800225</xdr:colOff>
          <xdr:row>29</xdr:row>
          <xdr:rowOff>333375</xdr:rowOff>
        </xdr:from>
        <xdr:to>
          <xdr:col>22</xdr:col>
          <xdr:colOff>904875</xdr:colOff>
          <xdr:row>29</xdr:row>
          <xdr:rowOff>552450</xdr:rowOff>
        </xdr:to>
        <xdr:sp macro="" textlink="">
          <xdr:nvSpPr>
            <xdr:cNvPr id="9364" name="Option Button 148" hidden="1">
              <a:extLst>
                <a:ext uri="{63B3BB69-23CF-44E3-9099-C40C66FF867C}">
                  <a14:compatExt spid="_x0000_s9364"/>
                </a:ext>
                <a:ext uri="{FF2B5EF4-FFF2-40B4-BE49-F238E27FC236}">
                  <a16:creationId xmlns:a16="http://schemas.microsoft.com/office/drawing/2014/main" id="{00000000-0008-0000-0300-00009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30</xdr:row>
          <xdr:rowOff>95250</xdr:rowOff>
        </xdr:from>
        <xdr:to>
          <xdr:col>23</xdr:col>
          <xdr:colOff>1400175</xdr:colOff>
          <xdr:row>30</xdr:row>
          <xdr:rowOff>676275</xdr:rowOff>
        </xdr:to>
        <xdr:sp macro="" textlink="">
          <xdr:nvSpPr>
            <xdr:cNvPr id="9365" name="Group Box 149" hidden="1">
              <a:extLst>
                <a:ext uri="{63B3BB69-23CF-44E3-9099-C40C66FF867C}">
                  <a14:compatExt spid="_x0000_s9365"/>
                </a:ext>
                <a:ext uri="{FF2B5EF4-FFF2-40B4-BE49-F238E27FC236}">
                  <a16:creationId xmlns:a16="http://schemas.microsoft.com/office/drawing/2014/main" id="{00000000-0008-0000-0300-00009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304800</xdr:colOff>
          <xdr:row>30</xdr:row>
          <xdr:rowOff>361950</xdr:rowOff>
        </xdr:from>
        <xdr:to>
          <xdr:col>21</xdr:col>
          <xdr:colOff>1209675</xdr:colOff>
          <xdr:row>30</xdr:row>
          <xdr:rowOff>581025</xdr:rowOff>
        </xdr:to>
        <xdr:sp macro="" textlink="">
          <xdr:nvSpPr>
            <xdr:cNvPr id="9366" name="Option Button 150" hidden="1">
              <a:extLst>
                <a:ext uri="{63B3BB69-23CF-44E3-9099-C40C66FF867C}">
                  <a14:compatExt spid="_x0000_s9366"/>
                </a:ext>
                <a:ext uri="{FF2B5EF4-FFF2-40B4-BE49-F238E27FC236}">
                  <a16:creationId xmlns:a16="http://schemas.microsoft.com/office/drawing/2014/main" id="{00000000-0008-0000-0300-00009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1800225</xdr:colOff>
          <xdr:row>30</xdr:row>
          <xdr:rowOff>352425</xdr:rowOff>
        </xdr:from>
        <xdr:to>
          <xdr:col>22</xdr:col>
          <xdr:colOff>904875</xdr:colOff>
          <xdr:row>30</xdr:row>
          <xdr:rowOff>571500</xdr:rowOff>
        </xdr:to>
        <xdr:sp macro="" textlink="">
          <xdr:nvSpPr>
            <xdr:cNvPr id="9367" name="Option Button 151" hidden="1">
              <a:extLst>
                <a:ext uri="{63B3BB69-23CF-44E3-9099-C40C66FF867C}">
                  <a14:compatExt spid="_x0000_s9367"/>
                </a:ext>
                <a:ext uri="{FF2B5EF4-FFF2-40B4-BE49-F238E27FC236}">
                  <a16:creationId xmlns:a16="http://schemas.microsoft.com/office/drawing/2014/main" id="{00000000-0008-0000-0300-00009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31</xdr:row>
          <xdr:rowOff>104775</xdr:rowOff>
        </xdr:from>
        <xdr:to>
          <xdr:col>23</xdr:col>
          <xdr:colOff>1400175</xdr:colOff>
          <xdr:row>31</xdr:row>
          <xdr:rowOff>685800</xdr:rowOff>
        </xdr:to>
        <xdr:sp macro="" textlink="">
          <xdr:nvSpPr>
            <xdr:cNvPr id="9368" name="Group Box 152" hidden="1">
              <a:extLst>
                <a:ext uri="{63B3BB69-23CF-44E3-9099-C40C66FF867C}">
                  <a14:compatExt spid="_x0000_s9368"/>
                </a:ext>
                <a:ext uri="{FF2B5EF4-FFF2-40B4-BE49-F238E27FC236}">
                  <a16:creationId xmlns:a16="http://schemas.microsoft.com/office/drawing/2014/main" id="{00000000-0008-0000-0300-00009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304800</xdr:colOff>
          <xdr:row>31</xdr:row>
          <xdr:rowOff>371475</xdr:rowOff>
        </xdr:from>
        <xdr:to>
          <xdr:col>21</xdr:col>
          <xdr:colOff>1209675</xdr:colOff>
          <xdr:row>31</xdr:row>
          <xdr:rowOff>590550</xdr:rowOff>
        </xdr:to>
        <xdr:sp macro="" textlink="">
          <xdr:nvSpPr>
            <xdr:cNvPr id="9369" name="Option Button 153" hidden="1">
              <a:extLst>
                <a:ext uri="{63B3BB69-23CF-44E3-9099-C40C66FF867C}">
                  <a14:compatExt spid="_x0000_s9369"/>
                </a:ext>
                <a:ext uri="{FF2B5EF4-FFF2-40B4-BE49-F238E27FC236}">
                  <a16:creationId xmlns:a16="http://schemas.microsoft.com/office/drawing/2014/main" id="{00000000-0008-0000-0300-00009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1800225</xdr:colOff>
          <xdr:row>31</xdr:row>
          <xdr:rowOff>361950</xdr:rowOff>
        </xdr:from>
        <xdr:to>
          <xdr:col>22</xdr:col>
          <xdr:colOff>904875</xdr:colOff>
          <xdr:row>31</xdr:row>
          <xdr:rowOff>581025</xdr:rowOff>
        </xdr:to>
        <xdr:sp macro="" textlink="">
          <xdr:nvSpPr>
            <xdr:cNvPr id="9370" name="Option Button 154" hidden="1">
              <a:extLst>
                <a:ext uri="{63B3BB69-23CF-44E3-9099-C40C66FF867C}">
                  <a14:compatExt spid="_x0000_s9370"/>
                </a:ext>
                <a:ext uri="{FF2B5EF4-FFF2-40B4-BE49-F238E27FC236}">
                  <a16:creationId xmlns:a16="http://schemas.microsoft.com/office/drawing/2014/main" id="{00000000-0008-0000-0300-00009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32</xdr:row>
          <xdr:rowOff>76200</xdr:rowOff>
        </xdr:from>
        <xdr:to>
          <xdr:col>23</xdr:col>
          <xdr:colOff>1400175</xdr:colOff>
          <xdr:row>32</xdr:row>
          <xdr:rowOff>657225</xdr:rowOff>
        </xdr:to>
        <xdr:sp macro="" textlink="">
          <xdr:nvSpPr>
            <xdr:cNvPr id="9371" name="Group Box 155" hidden="1">
              <a:extLst>
                <a:ext uri="{63B3BB69-23CF-44E3-9099-C40C66FF867C}">
                  <a14:compatExt spid="_x0000_s9371"/>
                </a:ext>
                <a:ext uri="{FF2B5EF4-FFF2-40B4-BE49-F238E27FC236}">
                  <a16:creationId xmlns:a16="http://schemas.microsoft.com/office/drawing/2014/main" id="{00000000-0008-0000-0300-00009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304800</xdr:colOff>
          <xdr:row>32</xdr:row>
          <xdr:rowOff>342900</xdr:rowOff>
        </xdr:from>
        <xdr:to>
          <xdr:col>21</xdr:col>
          <xdr:colOff>1209675</xdr:colOff>
          <xdr:row>32</xdr:row>
          <xdr:rowOff>561975</xdr:rowOff>
        </xdr:to>
        <xdr:sp macro="" textlink="">
          <xdr:nvSpPr>
            <xdr:cNvPr id="9372" name="Option Button 156" hidden="1">
              <a:extLst>
                <a:ext uri="{63B3BB69-23CF-44E3-9099-C40C66FF867C}">
                  <a14:compatExt spid="_x0000_s9372"/>
                </a:ext>
                <a:ext uri="{FF2B5EF4-FFF2-40B4-BE49-F238E27FC236}">
                  <a16:creationId xmlns:a16="http://schemas.microsoft.com/office/drawing/2014/main" id="{00000000-0008-0000-0300-00009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1800225</xdr:colOff>
          <xdr:row>32</xdr:row>
          <xdr:rowOff>333375</xdr:rowOff>
        </xdr:from>
        <xdr:to>
          <xdr:col>22</xdr:col>
          <xdr:colOff>904875</xdr:colOff>
          <xdr:row>32</xdr:row>
          <xdr:rowOff>552450</xdr:rowOff>
        </xdr:to>
        <xdr:sp macro="" textlink="">
          <xdr:nvSpPr>
            <xdr:cNvPr id="9373" name="Option Button 157" hidden="1">
              <a:extLst>
                <a:ext uri="{63B3BB69-23CF-44E3-9099-C40C66FF867C}">
                  <a14:compatExt spid="_x0000_s9373"/>
                </a:ext>
                <a:ext uri="{FF2B5EF4-FFF2-40B4-BE49-F238E27FC236}">
                  <a16:creationId xmlns:a16="http://schemas.microsoft.com/office/drawing/2014/main" id="{00000000-0008-0000-0300-00009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33</xdr:row>
          <xdr:rowOff>104775</xdr:rowOff>
        </xdr:from>
        <xdr:to>
          <xdr:col>23</xdr:col>
          <xdr:colOff>1400175</xdr:colOff>
          <xdr:row>33</xdr:row>
          <xdr:rowOff>685800</xdr:rowOff>
        </xdr:to>
        <xdr:sp macro="" textlink="">
          <xdr:nvSpPr>
            <xdr:cNvPr id="9374" name="Group Box 158" hidden="1">
              <a:extLst>
                <a:ext uri="{63B3BB69-23CF-44E3-9099-C40C66FF867C}">
                  <a14:compatExt spid="_x0000_s9374"/>
                </a:ext>
                <a:ext uri="{FF2B5EF4-FFF2-40B4-BE49-F238E27FC236}">
                  <a16:creationId xmlns:a16="http://schemas.microsoft.com/office/drawing/2014/main" id="{00000000-0008-0000-0300-00009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304800</xdr:colOff>
          <xdr:row>33</xdr:row>
          <xdr:rowOff>371475</xdr:rowOff>
        </xdr:from>
        <xdr:to>
          <xdr:col>21</xdr:col>
          <xdr:colOff>1209675</xdr:colOff>
          <xdr:row>33</xdr:row>
          <xdr:rowOff>590550</xdr:rowOff>
        </xdr:to>
        <xdr:sp macro="" textlink="">
          <xdr:nvSpPr>
            <xdr:cNvPr id="9375" name="Option Button 159" hidden="1">
              <a:extLst>
                <a:ext uri="{63B3BB69-23CF-44E3-9099-C40C66FF867C}">
                  <a14:compatExt spid="_x0000_s9375"/>
                </a:ext>
                <a:ext uri="{FF2B5EF4-FFF2-40B4-BE49-F238E27FC236}">
                  <a16:creationId xmlns:a16="http://schemas.microsoft.com/office/drawing/2014/main" id="{00000000-0008-0000-0300-00009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1800225</xdr:colOff>
          <xdr:row>33</xdr:row>
          <xdr:rowOff>361950</xdr:rowOff>
        </xdr:from>
        <xdr:to>
          <xdr:col>22</xdr:col>
          <xdr:colOff>904875</xdr:colOff>
          <xdr:row>33</xdr:row>
          <xdr:rowOff>581025</xdr:rowOff>
        </xdr:to>
        <xdr:sp macro="" textlink="">
          <xdr:nvSpPr>
            <xdr:cNvPr id="9376" name="Option Button 160" hidden="1">
              <a:extLst>
                <a:ext uri="{63B3BB69-23CF-44E3-9099-C40C66FF867C}">
                  <a14:compatExt spid="_x0000_s9376"/>
                </a:ext>
                <a:ext uri="{FF2B5EF4-FFF2-40B4-BE49-F238E27FC236}">
                  <a16:creationId xmlns:a16="http://schemas.microsoft.com/office/drawing/2014/main" id="{00000000-0008-0000-0300-0000A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25</xdr:row>
          <xdr:rowOff>95250</xdr:rowOff>
        </xdr:from>
        <xdr:to>
          <xdr:col>23</xdr:col>
          <xdr:colOff>1400175</xdr:colOff>
          <xdr:row>25</xdr:row>
          <xdr:rowOff>676275</xdr:rowOff>
        </xdr:to>
        <xdr:sp macro="" textlink="">
          <xdr:nvSpPr>
            <xdr:cNvPr id="9377" name="Group Box 161" hidden="1">
              <a:extLst>
                <a:ext uri="{63B3BB69-23CF-44E3-9099-C40C66FF867C}">
                  <a14:compatExt spid="_x0000_s9377"/>
                </a:ext>
                <a:ext uri="{FF2B5EF4-FFF2-40B4-BE49-F238E27FC236}">
                  <a16:creationId xmlns:a16="http://schemas.microsoft.com/office/drawing/2014/main" id="{00000000-0008-0000-0300-0000A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304800</xdr:colOff>
          <xdr:row>25</xdr:row>
          <xdr:rowOff>361950</xdr:rowOff>
        </xdr:from>
        <xdr:to>
          <xdr:col>21</xdr:col>
          <xdr:colOff>1209675</xdr:colOff>
          <xdr:row>25</xdr:row>
          <xdr:rowOff>581025</xdr:rowOff>
        </xdr:to>
        <xdr:sp macro="" textlink="">
          <xdr:nvSpPr>
            <xdr:cNvPr id="9378" name="Option Button 162" hidden="1">
              <a:extLst>
                <a:ext uri="{63B3BB69-23CF-44E3-9099-C40C66FF867C}">
                  <a14:compatExt spid="_x0000_s9378"/>
                </a:ext>
                <a:ext uri="{FF2B5EF4-FFF2-40B4-BE49-F238E27FC236}">
                  <a16:creationId xmlns:a16="http://schemas.microsoft.com/office/drawing/2014/main" id="{00000000-0008-0000-0300-0000A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1800225</xdr:colOff>
          <xdr:row>25</xdr:row>
          <xdr:rowOff>352425</xdr:rowOff>
        </xdr:from>
        <xdr:to>
          <xdr:col>22</xdr:col>
          <xdr:colOff>904875</xdr:colOff>
          <xdr:row>25</xdr:row>
          <xdr:rowOff>571500</xdr:rowOff>
        </xdr:to>
        <xdr:sp macro="" textlink="">
          <xdr:nvSpPr>
            <xdr:cNvPr id="9379" name="Option Button 163" hidden="1">
              <a:extLst>
                <a:ext uri="{63B3BB69-23CF-44E3-9099-C40C66FF867C}">
                  <a14:compatExt spid="_x0000_s9379"/>
                </a:ext>
                <a:ext uri="{FF2B5EF4-FFF2-40B4-BE49-F238E27FC236}">
                  <a16:creationId xmlns:a16="http://schemas.microsoft.com/office/drawing/2014/main" id="{00000000-0008-0000-0300-0000A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xdr:twoCellAnchor>
    <xdr:from>
      <xdr:col>19</xdr:col>
      <xdr:colOff>0</xdr:colOff>
      <xdr:row>10</xdr:row>
      <xdr:rowOff>104775</xdr:rowOff>
    </xdr:from>
    <xdr:to>
      <xdr:col>19</xdr:col>
      <xdr:colOff>1552576</xdr:colOff>
      <xdr:row>13</xdr:row>
      <xdr:rowOff>0</xdr:rowOff>
    </xdr:to>
    <xdr:sp macro="" textlink="">
      <xdr:nvSpPr>
        <xdr:cNvPr id="135" name="Retângulo de cantos arredondados 134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/>
      </xdr:nvSpPr>
      <xdr:spPr>
        <a:xfrm>
          <a:off x="17030700" y="2181225"/>
          <a:ext cx="1552576" cy="466725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/>
            <a:t>Evento 4</a:t>
          </a:r>
          <a:endParaRPr lang="pt-BR" sz="2400" b="1" baseline="0"/>
        </a:p>
      </xdr:txBody>
    </xdr:sp>
    <xdr:clientData/>
  </xdr:twoCellAnchor>
  <xdr:twoCellAnchor>
    <xdr:from>
      <xdr:col>20</xdr:col>
      <xdr:colOff>1186575</xdr:colOff>
      <xdr:row>4</xdr:row>
      <xdr:rowOff>28575</xdr:rowOff>
    </xdr:from>
    <xdr:to>
      <xdr:col>21</xdr:col>
      <xdr:colOff>276225</xdr:colOff>
      <xdr:row>5</xdr:row>
      <xdr:rowOff>87843</xdr:rowOff>
    </xdr:to>
    <xdr:sp macro="" textlink="">
      <xdr:nvSpPr>
        <xdr:cNvPr id="136" name="Seta para a direita 13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/>
      </xdr:nvSpPr>
      <xdr:spPr>
        <a:xfrm rot="10800000">
          <a:off x="20636625" y="790575"/>
          <a:ext cx="385050" cy="249768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20</xdr:col>
      <xdr:colOff>1409700</xdr:colOff>
      <xdr:row>38</xdr:row>
      <xdr:rowOff>85725</xdr:rowOff>
    </xdr:to>
    <xdr:sp macro="" textlink="">
      <xdr:nvSpPr>
        <xdr:cNvPr id="137" name="Retângulo de cantos arredondados 136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/>
      </xdr:nvSpPr>
      <xdr:spPr>
        <a:xfrm>
          <a:off x="17030700" y="15220950"/>
          <a:ext cx="3714750" cy="466725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 baseline="0"/>
            <a:t>Questionário de Satisfação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24</xdr:row>
          <xdr:rowOff>85725</xdr:rowOff>
        </xdr:from>
        <xdr:to>
          <xdr:col>29</xdr:col>
          <xdr:colOff>1400175</xdr:colOff>
          <xdr:row>24</xdr:row>
          <xdr:rowOff>666750</xdr:rowOff>
        </xdr:to>
        <xdr:sp macro="" textlink="">
          <xdr:nvSpPr>
            <xdr:cNvPr id="9380" name="Group Box 164" hidden="1">
              <a:extLst>
                <a:ext uri="{63B3BB69-23CF-44E3-9099-C40C66FF867C}">
                  <a14:compatExt spid="_x0000_s9380"/>
                </a:ext>
                <a:ext uri="{FF2B5EF4-FFF2-40B4-BE49-F238E27FC236}">
                  <a16:creationId xmlns:a16="http://schemas.microsoft.com/office/drawing/2014/main" id="{00000000-0008-0000-0300-0000A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304800</xdr:colOff>
          <xdr:row>24</xdr:row>
          <xdr:rowOff>352425</xdr:rowOff>
        </xdr:from>
        <xdr:to>
          <xdr:col>27</xdr:col>
          <xdr:colOff>1209675</xdr:colOff>
          <xdr:row>24</xdr:row>
          <xdr:rowOff>571500</xdr:rowOff>
        </xdr:to>
        <xdr:sp macro="" textlink="">
          <xdr:nvSpPr>
            <xdr:cNvPr id="9381" name="Option Button 165" hidden="1">
              <a:extLst>
                <a:ext uri="{63B3BB69-23CF-44E3-9099-C40C66FF867C}">
                  <a14:compatExt spid="_x0000_s9381"/>
                </a:ext>
                <a:ext uri="{FF2B5EF4-FFF2-40B4-BE49-F238E27FC236}">
                  <a16:creationId xmlns:a16="http://schemas.microsoft.com/office/drawing/2014/main" id="{00000000-0008-0000-0300-0000A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1800225</xdr:colOff>
          <xdr:row>24</xdr:row>
          <xdr:rowOff>342900</xdr:rowOff>
        </xdr:from>
        <xdr:to>
          <xdr:col>28</xdr:col>
          <xdr:colOff>904875</xdr:colOff>
          <xdr:row>24</xdr:row>
          <xdr:rowOff>561975</xdr:rowOff>
        </xdr:to>
        <xdr:sp macro="" textlink="">
          <xdr:nvSpPr>
            <xdr:cNvPr id="9382" name="Option Button 166" hidden="1">
              <a:extLst>
                <a:ext uri="{63B3BB69-23CF-44E3-9099-C40C66FF867C}">
                  <a14:compatExt spid="_x0000_s9382"/>
                </a:ext>
                <a:ext uri="{FF2B5EF4-FFF2-40B4-BE49-F238E27FC236}">
                  <a16:creationId xmlns:a16="http://schemas.microsoft.com/office/drawing/2014/main" id="{00000000-0008-0000-0300-0000A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26</xdr:row>
          <xdr:rowOff>95250</xdr:rowOff>
        </xdr:from>
        <xdr:to>
          <xdr:col>29</xdr:col>
          <xdr:colOff>1400175</xdr:colOff>
          <xdr:row>26</xdr:row>
          <xdr:rowOff>676275</xdr:rowOff>
        </xdr:to>
        <xdr:sp macro="" textlink="">
          <xdr:nvSpPr>
            <xdr:cNvPr id="9383" name="Group Box 167" hidden="1">
              <a:extLst>
                <a:ext uri="{63B3BB69-23CF-44E3-9099-C40C66FF867C}">
                  <a14:compatExt spid="_x0000_s9383"/>
                </a:ext>
                <a:ext uri="{FF2B5EF4-FFF2-40B4-BE49-F238E27FC236}">
                  <a16:creationId xmlns:a16="http://schemas.microsoft.com/office/drawing/2014/main" id="{00000000-0008-0000-0300-0000A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304800</xdr:colOff>
          <xdr:row>26</xdr:row>
          <xdr:rowOff>361950</xdr:rowOff>
        </xdr:from>
        <xdr:to>
          <xdr:col>27</xdr:col>
          <xdr:colOff>1209675</xdr:colOff>
          <xdr:row>26</xdr:row>
          <xdr:rowOff>581025</xdr:rowOff>
        </xdr:to>
        <xdr:sp macro="" textlink="">
          <xdr:nvSpPr>
            <xdr:cNvPr id="9384" name="Option Button 168" hidden="1">
              <a:extLst>
                <a:ext uri="{63B3BB69-23CF-44E3-9099-C40C66FF867C}">
                  <a14:compatExt spid="_x0000_s9384"/>
                </a:ext>
                <a:ext uri="{FF2B5EF4-FFF2-40B4-BE49-F238E27FC236}">
                  <a16:creationId xmlns:a16="http://schemas.microsoft.com/office/drawing/2014/main" id="{00000000-0008-0000-0300-0000A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1800225</xdr:colOff>
          <xdr:row>26</xdr:row>
          <xdr:rowOff>352425</xdr:rowOff>
        </xdr:from>
        <xdr:to>
          <xdr:col>28</xdr:col>
          <xdr:colOff>904875</xdr:colOff>
          <xdr:row>26</xdr:row>
          <xdr:rowOff>571500</xdr:rowOff>
        </xdr:to>
        <xdr:sp macro="" textlink="">
          <xdr:nvSpPr>
            <xdr:cNvPr id="9385" name="Option Button 169" hidden="1">
              <a:extLst>
                <a:ext uri="{63B3BB69-23CF-44E3-9099-C40C66FF867C}">
                  <a14:compatExt spid="_x0000_s9385"/>
                </a:ext>
                <a:ext uri="{FF2B5EF4-FFF2-40B4-BE49-F238E27FC236}">
                  <a16:creationId xmlns:a16="http://schemas.microsoft.com/office/drawing/2014/main" id="{00000000-0008-0000-0300-0000A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27</xdr:row>
          <xdr:rowOff>85725</xdr:rowOff>
        </xdr:from>
        <xdr:to>
          <xdr:col>29</xdr:col>
          <xdr:colOff>1400175</xdr:colOff>
          <xdr:row>27</xdr:row>
          <xdr:rowOff>666750</xdr:rowOff>
        </xdr:to>
        <xdr:sp macro="" textlink="">
          <xdr:nvSpPr>
            <xdr:cNvPr id="9386" name="Group Box 170" hidden="1">
              <a:extLst>
                <a:ext uri="{63B3BB69-23CF-44E3-9099-C40C66FF867C}">
                  <a14:compatExt spid="_x0000_s9386"/>
                </a:ext>
                <a:ext uri="{FF2B5EF4-FFF2-40B4-BE49-F238E27FC236}">
                  <a16:creationId xmlns:a16="http://schemas.microsoft.com/office/drawing/2014/main" id="{00000000-0008-0000-0300-0000A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304800</xdr:colOff>
          <xdr:row>27</xdr:row>
          <xdr:rowOff>352425</xdr:rowOff>
        </xdr:from>
        <xdr:to>
          <xdr:col>27</xdr:col>
          <xdr:colOff>1209675</xdr:colOff>
          <xdr:row>27</xdr:row>
          <xdr:rowOff>571500</xdr:rowOff>
        </xdr:to>
        <xdr:sp macro="" textlink="">
          <xdr:nvSpPr>
            <xdr:cNvPr id="9387" name="Option Button 171" hidden="1">
              <a:extLst>
                <a:ext uri="{63B3BB69-23CF-44E3-9099-C40C66FF867C}">
                  <a14:compatExt spid="_x0000_s9387"/>
                </a:ext>
                <a:ext uri="{FF2B5EF4-FFF2-40B4-BE49-F238E27FC236}">
                  <a16:creationId xmlns:a16="http://schemas.microsoft.com/office/drawing/2014/main" id="{00000000-0008-0000-0300-0000A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1800225</xdr:colOff>
          <xdr:row>27</xdr:row>
          <xdr:rowOff>342900</xdr:rowOff>
        </xdr:from>
        <xdr:to>
          <xdr:col>28</xdr:col>
          <xdr:colOff>904875</xdr:colOff>
          <xdr:row>27</xdr:row>
          <xdr:rowOff>561975</xdr:rowOff>
        </xdr:to>
        <xdr:sp macro="" textlink="">
          <xdr:nvSpPr>
            <xdr:cNvPr id="9388" name="Option Button 172" hidden="1">
              <a:extLst>
                <a:ext uri="{63B3BB69-23CF-44E3-9099-C40C66FF867C}">
                  <a14:compatExt spid="_x0000_s9388"/>
                </a:ext>
                <a:ext uri="{FF2B5EF4-FFF2-40B4-BE49-F238E27FC236}">
                  <a16:creationId xmlns:a16="http://schemas.microsoft.com/office/drawing/2014/main" id="{00000000-0008-0000-0300-0000A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28</xdr:row>
          <xdr:rowOff>114300</xdr:rowOff>
        </xdr:from>
        <xdr:to>
          <xdr:col>29</xdr:col>
          <xdr:colOff>1400175</xdr:colOff>
          <xdr:row>28</xdr:row>
          <xdr:rowOff>695325</xdr:rowOff>
        </xdr:to>
        <xdr:sp macro="" textlink="">
          <xdr:nvSpPr>
            <xdr:cNvPr id="9389" name="Group Box 173" hidden="1">
              <a:extLst>
                <a:ext uri="{63B3BB69-23CF-44E3-9099-C40C66FF867C}">
                  <a14:compatExt spid="_x0000_s9389"/>
                </a:ext>
                <a:ext uri="{FF2B5EF4-FFF2-40B4-BE49-F238E27FC236}">
                  <a16:creationId xmlns:a16="http://schemas.microsoft.com/office/drawing/2014/main" id="{00000000-0008-0000-0300-0000A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304800</xdr:colOff>
          <xdr:row>28</xdr:row>
          <xdr:rowOff>381000</xdr:rowOff>
        </xdr:from>
        <xdr:to>
          <xdr:col>27</xdr:col>
          <xdr:colOff>1209675</xdr:colOff>
          <xdr:row>28</xdr:row>
          <xdr:rowOff>600075</xdr:rowOff>
        </xdr:to>
        <xdr:sp macro="" textlink="">
          <xdr:nvSpPr>
            <xdr:cNvPr id="9390" name="Option Button 174" hidden="1">
              <a:extLst>
                <a:ext uri="{63B3BB69-23CF-44E3-9099-C40C66FF867C}">
                  <a14:compatExt spid="_x0000_s9390"/>
                </a:ext>
                <a:ext uri="{FF2B5EF4-FFF2-40B4-BE49-F238E27FC236}">
                  <a16:creationId xmlns:a16="http://schemas.microsoft.com/office/drawing/2014/main" id="{00000000-0008-0000-0300-0000A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1800225</xdr:colOff>
          <xdr:row>28</xdr:row>
          <xdr:rowOff>371475</xdr:rowOff>
        </xdr:from>
        <xdr:to>
          <xdr:col>28</xdr:col>
          <xdr:colOff>904875</xdr:colOff>
          <xdr:row>28</xdr:row>
          <xdr:rowOff>590550</xdr:rowOff>
        </xdr:to>
        <xdr:sp macro="" textlink="">
          <xdr:nvSpPr>
            <xdr:cNvPr id="9391" name="Option Button 175" hidden="1">
              <a:extLst>
                <a:ext uri="{63B3BB69-23CF-44E3-9099-C40C66FF867C}">
                  <a14:compatExt spid="_x0000_s9391"/>
                </a:ext>
                <a:ext uri="{FF2B5EF4-FFF2-40B4-BE49-F238E27FC236}">
                  <a16:creationId xmlns:a16="http://schemas.microsoft.com/office/drawing/2014/main" id="{00000000-0008-0000-0300-0000A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29</xdr:row>
          <xdr:rowOff>76200</xdr:rowOff>
        </xdr:from>
        <xdr:to>
          <xdr:col>29</xdr:col>
          <xdr:colOff>1400175</xdr:colOff>
          <xdr:row>29</xdr:row>
          <xdr:rowOff>657225</xdr:rowOff>
        </xdr:to>
        <xdr:sp macro="" textlink="">
          <xdr:nvSpPr>
            <xdr:cNvPr id="9392" name="Group Box 176" hidden="1">
              <a:extLst>
                <a:ext uri="{63B3BB69-23CF-44E3-9099-C40C66FF867C}">
                  <a14:compatExt spid="_x0000_s9392"/>
                </a:ext>
                <a:ext uri="{FF2B5EF4-FFF2-40B4-BE49-F238E27FC236}">
                  <a16:creationId xmlns:a16="http://schemas.microsoft.com/office/drawing/2014/main" id="{00000000-0008-0000-0300-0000B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304800</xdr:colOff>
          <xdr:row>29</xdr:row>
          <xdr:rowOff>342900</xdr:rowOff>
        </xdr:from>
        <xdr:to>
          <xdr:col>27</xdr:col>
          <xdr:colOff>1209675</xdr:colOff>
          <xdr:row>29</xdr:row>
          <xdr:rowOff>561975</xdr:rowOff>
        </xdr:to>
        <xdr:sp macro="" textlink="">
          <xdr:nvSpPr>
            <xdr:cNvPr id="9393" name="Option Button 177" hidden="1">
              <a:extLst>
                <a:ext uri="{63B3BB69-23CF-44E3-9099-C40C66FF867C}">
                  <a14:compatExt spid="_x0000_s9393"/>
                </a:ext>
                <a:ext uri="{FF2B5EF4-FFF2-40B4-BE49-F238E27FC236}">
                  <a16:creationId xmlns:a16="http://schemas.microsoft.com/office/drawing/2014/main" id="{00000000-0008-0000-0300-0000B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1800225</xdr:colOff>
          <xdr:row>29</xdr:row>
          <xdr:rowOff>333375</xdr:rowOff>
        </xdr:from>
        <xdr:to>
          <xdr:col>28</xdr:col>
          <xdr:colOff>904875</xdr:colOff>
          <xdr:row>29</xdr:row>
          <xdr:rowOff>552450</xdr:rowOff>
        </xdr:to>
        <xdr:sp macro="" textlink="">
          <xdr:nvSpPr>
            <xdr:cNvPr id="9394" name="Option Button 178" hidden="1">
              <a:extLst>
                <a:ext uri="{63B3BB69-23CF-44E3-9099-C40C66FF867C}">
                  <a14:compatExt spid="_x0000_s9394"/>
                </a:ext>
                <a:ext uri="{FF2B5EF4-FFF2-40B4-BE49-F238E27FC236}">
                  <a16:creationId xmlns:a16="http://schemas.microsoft.com/office/drawing/2014/main" id="{00000000-0008-0000-0300-0000B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30</xdr:row>
          <xdr:rowOff>95250</xdr:rowOff>
        </xdr:from>
        <xdr:to>
          <xdr:col>29</xdr:col>
          <xdr:colOff>1400175</xdr:colOff>
          <xdr:row>30</xdr:row>
          <xdr:rowOff>676275</xdr:rowOff>
        </xdr:to>
        <xdr:sp macro="" textlink="">
          <xdr:nvSpPr>
            <xdr:cNvPr id="9395" name="Group Box 179" hidden="1">
              <a:extLst>
                <a:ext uri="{63B3BB69-23CF-44E3-9099-C40C66FF867C}">
                  <a14:compatExt spid="_x0000_s9395"/>
                </a:ext>
                <a:ext uri="{FF2B5EF4-FFF2-40B4-BE49-F238E27FC236}">
                  <a16:creationId xmlns:a16="http://schemas.microsoft.com/office/drawing/2014/main" id="{00000000-0008-0000-0300-0000B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304800</xdr:colOff>
          <xdr:row>30</xdr:row>
          <xdr:rowOff>361950</xdr:rowOff>
        </xdr:from>
        <xdr:to>
          <xdr:col>27</xdr:col>
          <xdr:colOff>1209675</xdr:colOff>
          <xdr:row>30</xdr:row>
          <xdr:rowOff>581025</xdr:rowOff>
        </xdr:to>
        <xdr:sp macro="" textlink="">
          <xdr:nvSpPr>
            <xdr:cNvPr id="9396" name="Option Button 180" hidden="1">
              <a:extLst>
                <a:ext uri="{63B3BB69-23CF-44E3-9099-C40C66FF867C}">
                  <a14:compatExt spid="_x0000_s9396"/>
                </a:ext>
                <a:ext uri="{FF2B5EF4-FFF2-40B4-BE49-F238E27FC236}">
                  <a16:creationId xmlns:a16="http://schemas.microsoft.com/office/drawing/2014/main" id="{00000000-0008-0000-0300-0000B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1800225</xdr:colOff>
          <xdr:row>30</xdr:row>
          <xdr:rowOff>352425</xdr:rowOff>
        </xdr:from>
        <xdr:to>
          <xdr:col>28</xdr:col>
          <xdr:colOff>904875</xdr:colOff>
          <xdr:row>30</xdr:row>
          <xdr:rowOff>571500</xdr:rowOff>
        </xdr:to>
        <xdr:sp macro="" textlink="">
          <xdr:nvSpPr>
            <xdr:cNvPr id="9397" name="Option Button 181" hidden="1">
              <a:extLst>
                <a:ext uri="{63B3BB69-23CF-44E3-9099-C40C66FF867C}">
                  <a14:compatExt spid="_x0000_s9397"/>
                </a:ext>
                <a:ext uri="{FF2B5EF4-FFF2-40B4-BE49-F238E27FC236}">
                  <a16:creationId xmlns:a16="http://schemas.microsoft.com/office/drawing/2014/main" id="{00000000-0008-0000-0300-0000B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31</xdr:row>
          <xdr:rowOff>104775</xdr:rowOff>
        </xdr:from>
        <xdr:to>
          <xdr:col>29</xdr:col>
          <xdr:colOff>1400175</xdr:colOff>
          <xdr:row>31</xdr:row>
          <xdr:rowOff>685800</xdr:rowOff>
        </xdr:to>
        <xdr:sp macro="" textlink="">
          <xdr:nvSpPr>
            <xdr:cNvPr id="9398" name="Group Box 182" hidden="1">
              <a:extLst>
                <a:ext uri="{63B3BB69-23CF-44E3-9099-C40C66FF867C}">
                  <a14:compatExt spid="_x0000_s9398"/>
                </a:ext>
                <a:ext uri="{FF2B5EF4-FFF2-40B4-BE49-F238E27FC236}">
                  <a16:creationId xmlns:a16="http://schemas.microsoft.com/office/drawing/2014/main" id="{00000000-0008-0000-0300-0000B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304800</xdr:colOff>
          <xdr:row>31</xdr:row>
          <xdr:rowOff>371475</xdr:rowOff>
        </xdr:from>
        <xdr:to>
          <xdr:col>27</xdr:col>
          <xdr:colOff>1209675</xdr:colOff>
          <xdr:row>31</xdr:row>
          <xdr:rowOff>590550</xdr:rowOff>
        </xdr:to>
        <xdr:sp macro="" textlink="">
          <xdr:nvSpPr>
            <xdr:cNvPr id="9399" name="Option Button 183" hidden="1">
              <a:extLst>
                <a:ext uri="{63B3BB69-23CF-44E3-9099-C40C66FF867C}">
                  <a14:compatExt spid="_x0000_s9399"/>
                </a:ext>
                <a:ext uri="{FF2B5EF4-FFF2-40B4-BE49-F238E27FC236}">
                  <a16:creationId xmlns:a16="http://schemas.microsoft.com/office/drawing/2014/main" id="{00000000-0008-0000-0300-0000B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1800225</xdr:colOff>
          <xdr:row>31</xdr:row>
          <xdr:rowOff>361950</xdr:rowOff>
        </xdr:from>
        <xdr:to>
          <xdr:col>28</xdr:col>
          <xdr:colOff>904875</xdr:colOff>
          <xdr:row>31</xdr:row>
          <xdr:rowOff>581025</xdr:rowOff>
        </xdr:to>
        <xdr:sp macro="" textlink="">
          <xdr:nvSpPr>
            <xdr:cNvPr id="9400" name="Option Button 184" hidden="1">
              <a:extLst>
                <a:ext uri="{63B3BB69-23CF-44E3-9099-C40C66FF867C}">
                  <a14:compatExt spid="_x0000_s9400"/>
                </a:ext>
                <a:ext uri="{FF2B5EF4-FFF2-40B4-BE49-F238E27FC236}">
                  <a16:creationId xmlns:a16="http://schemas.microsoft.com/office/drawing/2014/main" id="{00000000-0008-0000-0300-0000B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32</xdr:row>
          <xdr:rowOff>76200</xdr:rowOff>
        </xdr:from>
        <xdr:to>
          <xdr:col>29</xdr:col>
          <xdr:colOff>1400175</xdr:colOff>
          <xdr:row>32</xdr:row>
          <xdr:rowOff>657225</xdr:rowOff>
        </xdr:to>
        <xdr:sp macro="" textlink="">
          <xdr:nvSpPr>
            <xdr:cNvPr id="9401" name="Group Box 185" hidden="1">
              <a:extLst>
                <a:ext uri="{63B3BB69-23CF-44E3-9099-C40C66FF867C}">
                  <a14:compatExt spid="_x0000_s9401"/>
                </a:ext>
                <a:ext uri="{FF2B5EF4-FFF2-40B4-BE49-F238E27FC236}">
                  <a16:creationId xmlns:a16="http://schemas.microsoft.com/office/drawing/2014/main" id="{00000000-0008-0000-0300-0000B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304800</xdr:colOff>
          <xdr:row>32</xdr:row>
          <xdr:rowOff>342900</xdr:rowOff>
        </xdr:from>
        <xdr:to>
          <xdr:col>27</xdr:col>
          <xdr:colOff>1209675</xdr:colOff>
          <xdr:row>32</xdr:row>
          <xdr:rowOff>561975</xdr:rowOff>
        </xdr:to>
        <xdr:sp macro="" textlink="">
          <xdr:nvSpPr>
            <xdr:cNvPr id="9402" name="Option Button 186" hidden="1">
              <a:extLst>
                <a:ext uri="{63B3BB69-23CF-44E3-9099-C40C66FF867C}">
                  <a14:compatExt spid="_x0000_s9402"/>
                </a:ext>
                <a:ext uri="{FF2B5EF4-FFF2-40B4-BE49-F238E27FC236}">
                  <a16:creationId xmlns:a16="http://schemas.microsoft.com/office/drawing/2014/main" id="{00000000-0008-0000-0300-0000B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1800225</xdr:colOff>
          <xdr:row>32</xdr:row>
          <xdr:rowOff>333375</xdr:rowOff>
        </xdr:from>
        <xdr:to>
          <xdr:col>28</xdr:col>
          <xdr:colOff>904875</xdr:colOff>
          <xdr:row>32</xdr:row>
          <xdr:rowOff>552450</xdr:rowOff>
        </xdr:to>
        <xdr:sp macro="" textlink="">
          <xdr:nvSpPr>
            <xdr:cNvPr id="9403" name="Option Button 187" hidden="1">
              <a:extLst>
                <a:ext uri="{63B3BB69-23CF-44E3-9099-C40C66FF867C}">
                  <a14:compatExt spid="_x0000_s9403"/>
                </a:ext>
                <a:ext uri="{FF2B5EF4-FFF2-40B4-BE49-F238E27FC236}">
                  <a16:creationId xmlns:a16="http://schemas.microsoft.com/office/drawing/2014/main" id="{00000000-0008-0000-0300-0000B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33</xdr:row>
          <xdr:rowOff>104775</xdr:rowOff>
        </xdr:from>
        <xdr:to>
          <xdr:col>29</xdr:col>
          <xdr:colOff>1400175</xdr:colOff>
          <xdr:row>33</xdr:row>
          <xdr:rowOff>685800</xdr:rowOff>
        </xdr:to>
        <xdr:sp macro="" textlink="">
          <xdr:nvSpPr>
            <xdr:cNvPr id="9404" name="Group Box 188" hidden="1">
              <a:extLst>
                <a:ext uri="{63B3BB69-23CF-44E3-9099-C40C66FF867C}">
                  <a14:compatExt spid="_x0000_s9404"/>
                </a:ext>
                <a:ext uri="{FF2B5EF4-FFF2-40B4-BE49-F238E27FC236}">
                  <a16:creationId xmlns:a16="http://schemas.microsoft.com/office/drawing/2014/main" id="{00000000-0008-0000-0300-0000B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304800</xdr:colOff>
          <xdr:row>33</xdr:row>
          <xdr:rowOff>371475</xdr:rowOff>
        </xdr:from>
        <xdr:to>
          <xdr:col>27</xdr:col>
          <xdr:colOff>1209675</xdr:colOff>
          <xdr:row>33</xdr:row>
          <xdr:rowOff>590550</xdr:rowOff>
        </xdr:to>
        <xdr:sp macro="" textlink="">
          <xdr:nvSpPr>
            <xdr:cNvPr id="9405" name="Option Button 189" hidden="1">
              <a:extLst>
                <a:ext uri="{63B3BB69-23CF-44E3-9099-C40C66FF867C}">
                  <a14:compatExt spid="_x0000_s9405"/>
                </a:ext>
                <a:ext uri="{FF2B5EF4-FFF2-40B4-BE49-F238E27FC236}">
                  <a16:creationId xmlns:a16="http://schemas.microsoft.com/office/drawing/2014/main" id="{00000000-0008-0000-0300-0000B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1800225</xdr:colOff>
          <xdr:row>33</xdr:row>
          <xdr:rowOff>361950</xdr:rowOff>
        </xdr:from>
        <xdr:to>
          <xdr:col>28</xdr:col>
          <xdr:colOff>904875</xdr:colOff>
          <xdr:row>33</xdr:row>
          <xdr:rowOff>581025</xdr:rowOff>
        </xdr:to>
        <xdr:sp macro="" textlink="">
          <xdr:nvSpPr>
            <xdr:cNvPr id="9406" name="Option Button 190" hidden="1">
              <a:extLst>
                <a:ext uri="{63B3BB69-23CF-44E3-9099-C40C66FF867C}">
                  <a14:compatExt spid="_x0000_s9406"/>
                </a:ext>
                <a:ext uri="{FF2B5EF4-FFF2-40B4-BE49-F238E27FC236}">
                  <a16:creationId xmlns:a16="http://schemas.microsoft.com/office/drawing/2014/main" id="{00000000-0008-0000-0300-0000B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25</xdr:row>
          <xdr:rowOff>95250</xdr:rowOff>
        </xdr:from>
        <xdr:to>
          <xdr:col>29</xdr:col>
          <xdr:colOff>1400175</xdr:colOff>
          <xdr:row>25</xdr:row>
          <xdr:rowOff>676275</xdr:rowOff>
        </xdr:to>
        <xdr:sp macro="" textlink="">
          <xdr:nvSpPr>
            <xdr:cNvPr id="9407" name="Group Box 191" hidden="1">
              <a:extLst>
                <a:ext uri="{63B3BB69-23CF-44E3-9099-C40C66FF867C}">
                  <a14:compatExt spid="_x0000_s9407"/>
                </a:ext>
                <a:ext uri="{FF2B5EF4-FFF2-40B4-BE49-F238E27FC236}">
                  <a16:creationId xmlns:a16="http://schemas.microsoft.com/office/drawing/2014/main" id="{00000000-0008-0000-0300-0000B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304800</xdr:colOff>
          <xdr:row>25</xdr:row>
          <xdr:rowOff>361950</xdr:rowOff>
        </xdr:from>
        <xdr:to>
          <xdr:col>27</xdr:col>
          <xdr:colOff>1209675</xdr:colOff>
          <xdr:row>25</xdr:row>
          <xdr:rowOff>581025</xdr:rowOff>
        </xdr:to>
        <xdr:sp macro="" textlink="">
          <xdr:nvSpPr>
            <xdr:cNvPr id="9408" name="Option Button 192" hidden="1">
              <a:extLst>
                <a:ext uri="{63B3BB69-23CF-44E3-9099-C40C66FF867C}">
                  <a14:compatExt spid="_x0000_s9408"/>
                </a:ext>
                <a:ext uri="{FF2B5EF4-FFF2-40B4-BE49-F238E27FC236}">
                  <a16:creationId xmlns:a16="http://schemas.microsoft.com/office/drawing/2014/main" id="{00000000-0008-0000-0300-0000C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1800225</xdr:colOff>
          <xdr:row>25</xdr:row>
          <xdr:rowOff>352425</xdr:rowOff>
        </xdr:from>
        <xdr:to>
          <xdr:col>28</xdr:col>
          <xdr:colOff>904875</xdr:colOff>
          <xdr:row>25</xdr:row>
          <xdr:rowOff>571500</xdr:rowOff>
        </xdr:to>
        <xdr:sp macro="" textlink="">
          <xdr:nvSpPr>
            <xdr:cNvPr id="9409" name="Option Button 193" hidden="1">
              <a:extLst>
                <a:ext uri="{63B3BB69-23CF-44E3-9099-C40C66FF867C}">
                  <a14:compatExt spid="_x0000_s9409"/>
                </a:ext>
                <a:ext uri="{FF2B5EF4-FFF2-40B4-BE49-F238E27FC236}">
                  <a16:creationId xmlns:a16="http://schemas.microsoft.com/office/drawing/2014/main" id="{00000000-0008-0000-0300-0000C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xdr:twoCellAnchor>
    <xdr:from>
      <xdr:col>25</xdr:col>
      <xdr:colOff>0</xdr:colOff>
      <xdr:row>10</xdr:row>
      <xdr:rowOff>104775</xdr:rowOff>
    </xdr:from>
    <xdr:to>
      <xdr:col>25</xdr:col>
      <xdr:colOff>1552576</xdr:colOff>
      <xdr:row>13</xdr:row>
      <xdr:rowOff>0</xdr:rowOff>
    </xdr:to>
    <xdr:sp macro="" textlink="">
      <xdr:nvSpPr>
        <xdr:cNvPr id="168" name="Retângulo de cantos arredondados 167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/>
      </xdr:nvSpPr>
      <xdr:spPr>
        <a:xfrm>
          <a:off x="25441275" y="2181225"/>
          <a:ext cx="1552576" cy="466725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/>
            <a:t>Evento 5</a:t>
          </a:r>
          <a:endParaRPr lang="pt-BR" sz="2400" b="1" baseline="0"/>
        </a:p>
      </xdr:txBody>
    </xdr:sp>
    <xdr:clientData/>
  </xdr:twoCellAnchor>
  <xdr:twoCellAnchor>
    <xdr:from>
      <xdr:col>26</xdr:col>
      <xdr:colOff>1186575</xdr:colOff>
      <xdr:row>4</xdr:row>
      <xdr:rowOff>28575</xdr:rowOff>
    </xdr:from>
    <xdr:to>
      <xdr:col>27</xdr:col>
      <xdr:colOff>276225</xdr:colOff>
      <xdr:row>5</xdr:row>
      <xdr:rowOff>87843</xdr:rowOff>
    </xdr:to>
    <xdr:sp macro="" textlink="">
      <xdr:nvSpPr>
        <xdr:cNvPr id="169" name="Seta para a direita 16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/>
      </xdr:nvSpPr>
      <xdr:spPr>
        <a:xfrm rot="10800000">
          <a:off x="29047200" y="790575"/>
          <a:ext cx="385050" cy="249768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26</xdr:col>
      <xdr:colOff>1409700</xdr:colOff>
      <xdr:row>38</xdr:row>
      <xdr:rowOff>85725</xdr:rowOff>
    </xdr:to>
    <xdr:sp macro="" textlink="">
      <xdr:nvSpPr>
        <xdr:cNvPr id="170" name="Retângulo de cantos arredondados 169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/>
      </xdr:nvSpPr>
      <xdr:spPr>
        <a:xfrm>
          <a:off x="25441275" y="15220950"/>
          <a:ext cx="3714750" cy="466725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 baseline="0"/>
            <a:t>Questionário de Satisfação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0</xdr:rowOff>
    </xdr:from>
    <xdr:to>
      <xdr:col>3</xdr:col>
      <xdr:colOff>3143250</xdr:colOff>
      <xdr:row>4</xdr:row>
      <xdr:rowOff>447675</xdr:rowOff>
    </xdr:to>
    <xdr:pic>
      <xdr:nvPicPr>
        <xdr:cNvPr id="10241" name="Imagem 2" descr="CAU-BR-timbrado2015-edit-13">
          <a:extLst>
            <a:ext uri="{FF2B5EF4-FFF2-40B4-BE49-F238E27FC236}">
              <a16:creationId xmlns:a16="http://schemas.microsoft.com/office/drawing/2014/main" id="{00000000-0008-0000-06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16392525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Vanessa Barbosa Enju" id="{47B1E2CB-A537-4921-8EC8-009A4672670C}" userId="6265276ceb48a988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6" dT="2020-08-18T20:36:16.91" personId="{47B1E2CB-A537-4921-8EC8-009A4672670C}" id="{309B2BEF-F4DE-4172-8448-05530ADAA160}">
    <text>Retirar Datas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53" Type="http://schemas.openxmlformats.org/officeDocument/2006/relationships/ctrlProp" Target="../ctrlProps/ctrlProp15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>
    <tabColor theme="1"/>
  </sheetPr>
  <dimension ref="B1:U142"/>
  <sheetViews>
    <sheetView topLeftCell="J1" zoomScale="110" zoomScaleNormal="110" workbookViewId="0">
      <selection activeCell="L14" sqref="L14"/>
    </sheetView>
  </sheetViews>
  <sheetFormatPr defaultRowHeight="15" x14ac:dyDescent="0.25"/>
  <cols>
    <col min="2" max="8" width="26.42578125" customWidth="1"/>
    <col min="9" max="9" width="37.28515625" customWidth="1"/>
    <col min="10" max="10" width="26.42578125" customWidth="1"/>
    <col min="11" max="11" width="7.42578125" customWidth="1"/>
    <col min="12" max="12" width="64.85546875" style="52" customWidth="1"/>
    <col min="13" max="13" width="21.42578125" customWidth="1"/>
  </cols>
  <sheetData>
    <row r="1" spans="2:21" x14ac:dyDescent="0.25">
      <c r="F1" s="38" t="s">
        <v>237</v>
      </c>
    </row>
    <row r="2" spans="2:21" s="36" customFormat="1" ht="33" customHeight="1" x14ac:dyDescent="0.25">
      <c r="B2" s="37" t="s">
        <v>2</v>
      </c>
      <c r="C2" s="37" t="s">
        <v>3</v>
      </c>
      <c r="D2" s="37" t="s">
        <v>4</v>
      </c>
      <c r="E2" s="37" t="s">
        <v>59</v>
      </c>
      <c r="F2" s="37" t="s">
        <v>8</v>
      </c>
      <c r="G2" s="37" t="s">
        <v>10</v>
      </c>
      <c r="H2" s="37" t="s">
        <v>11</v>
      </c>
      <c r="I2" s="37" t="s">
        <v>13</v>
      </c>
      <c r="J2" s="37" t="s">
        <v>15</v>
      </c>
      <c r="L2" s="53" t="s">
        <v>451</v>
      </c>
      <c r="M2" s="37" t="s">
        <v>258</v>
      </c>
    </row>
    <row r="3" spans="2:21" x14ac:dyDescent="0.25">
      <c r="B3" t="s">
        <v>60</v>
      </c>
      <c r="C3" s="38" t="s">
        <v>210</v>
      </c>
      <c r="D3" t="s">
        <v>70</v>
      </c>
      <c r="E3" s="38" t="s">
        <v>210</v>
      </c>
      <c r="F3" t="s">
        <v>101</v>
      </c>
      <c r="G3" s="38" t="s">
        <v>210</v>
      </c>
      <c r="H3" t="s">
        <v>88</v>
      </c>
      <c r="I3" t="s">
        <v>72</v>
      </c>
      <c r="J3" s="38" t="s">
        <v>210</v>
      </c>
      <c r="L3" s="40" t="s">
        <v>259</v>
      </c>
      <c r="M3" t="s">
        <v>263</v>
      </c>
      <c r="U3" t="s">
        <v>259</v>
      </c>
    </row>
    <row r="4" spans="2:21" x14ac:dyDescent="0.25">
      <c r="B4" t="s">
        <v>61</v>
      </c>
      <c r="D4" t="s">
        <v>71</v>
      </c>
      <c r="F4" t="s">
        <v>102</v>
      </c>
      <c r="H4" t="s">
        <v>89</v>
      </c>
      <c r="I4" t="s">
        <v>73</v>
      </c>
      <c r="L4" s="40" t="s">
        <v>260</v>
      </c>
      <c r="M4" t="s">
        <v>264</v>
      </c>
      <c r="U4" t="s">
        <v>260</v>
      </c>
    </row>
    <row r="5" spans="2:21" x14ac:dyDescent="0.25">
      <c r="B5" t="s">
        <v>62</v>
      </c>
      <c r="F5" t="s">
        <v>103</v>
      </c>
      <c r="H5" t="s">
        <v>90</v>
      </c>
      <c r="I5" t="s">
        <v>74</v>
      </c>
      <c r="L5" s="40" t="s">
        <v>456</v>
      </c>
      <c r="M5" t="s">
        <v>265</v>
      </c>
      <c r="U5" t="s">
        <v>261</v>
      </c>
    </row>
    <row r="6" spans="2:21" x14ac:dyDescent="0.25">
      <c r="B6" t="s">
        <v>63</v>
      </c>
      <c r="F6" t="s">
        <v>104</v>
      </c>
      <c r="H6" t="s">
        <v>91</v>
      </c>
      <c r="I6" t="s">
        <v>75</v>
      </c>
      <c r="L6" s="40" t="s">
        <v>537</v>
      </c>
      <c r="M6" t="s">
        <v>266</v>
      </c>
      <c r="U6" t="s">
        <v>403</v>
      </c>
    </row>
    <row r="7" spans="2:21" x14ac:dyDescent="0.25">
      <c r="B7" t="s">
        <v>64</v>
      </c>
      <c r="F7" t="s">
        <v>105</v>
      </c>
      <c r="H7" t="s">
        <v>92</v>
      </c>
      <c r="I7" t="s">
        <v>76</v>
      </c>
      <c r="L7" s="40" t="s">
        <v>452</v>
      </c>
      <c r="M7" t="s">
        <v>267</v>
      </c>
      <c r="U7" t="s">
        <v>404</v>
      </c>
    </row>
    <row r="8" spans="2:21" x14ac:dyDescent="0.25">
      <c r="B8" t="s">
        <v>65</v>
      </c>
      <c r="F8" t="s">
        <v>106</v>
      </c>
      <c r="H8" t="s">
        <v>93</v>
      </c>
      <c r="I8" t="s">
        <v>14</v>
      </c>
      <c r="L8" s="40" t="s">
        <v>453</v>
      </c>
      <c r="M8" t="s">
        <v>268</v>
      </c>
      <c r="U8" t="s">
        <v>262</v>
      </c>
    </row>
    <row r="9" spans="2:21" x14ac:dyDescent="0.25">
      <c r="B9" t="s">
        <v>66</v>
      </c>
      <c r="F9" t="s">
        <v>107</v>
      </c>
      <c r="H9" t="s">
        <v>94</v>
      </c>
      <c r="I9" t="s">
        <v>77</v>
      </c>
      <c r="L9" s="40" t="s">
        <v>454</v>
      </c>
      <c r="M9" t="s">
        <v>269</v>
      </c>
      <c r="U9" t="s">
        <v>407</v>
      </c>
    </row>
    <row r="10" spans="2:21" x14ac:dyDescent="0.25">
      <c r="B10" t="s">
        <v>67</v>
      </c>
      <c r="F10" t="s">
        <v>108</v>
      </c>
      <c r="H10" t="s">
        <v>12</v>
      </c>
      <c r="I10" t="s">
        <v>78</v>
      </c>
      <c r="L10" s="40" t="s">
        <v>455</v>
      </c>
      <c r="M10" t="s">
        <v>270</v>
      </c>
      <c r="U10" t="s">
        <v>406</v>
      </c>
    </row>
    <row r="11" spans="2:21" x14ac:dyDescent="0.25">
      <c r="B11" t="s">
        <v>68</v>
      </c>
      <c r="F11" t="s">
        <v>109</v>
      </c>
      <c r="H11" t="s">
        <v>95</v>
      </c>
      <c r="I11" t="s">
        <v>79</v>
      </c>
      <c r="L11" s="40" t="s">
        <v>448</v>
      </c>
      <c r="M11" t="s">
        <v>271</v>
      </c>
      <c r="U11" t="s">
        <v>405</v>
      </c>
    </row>
    <row r="12" spans="2:21" x14ac:dyDescent="0.25">
      <c r="F12" t="s">
        <v>110</v>
      </c>
      <c r="H12" t="s">
        <v>96</v>
      </c>
      <c r="I12" t="s">
        <v>80</v>
      </c>
      <c r="L12" s="40" t="s">
        <v>446</v>
      </c>
      <c r="M12" t="s">
        <v>272</v>
      </c>
      <c r="U12" t="s">
        <v>443</v>
      </c>
    </row>
    <row r="13" spans="2:21" x14ac:dyDescent="0.25">
      <c r="F13" t="s">
        <v>111</v>
      </c>
      <c r="H13" t="s">
        <v>97</v>
      </c>
      <c r="I13" t="s">
        <v>81</v>
      </c>
      <c r="L13" s="40" t="s">
        <v>513</v>
      </c>
      <c r="M13" t="s">
        <v>273</v>
      </c>
      <c r="U13" t="s">
        <v>444</v>
      </c>
    </row>
    <row r="14" spans="2:21" x14ac:dyDescent="0.25">
      <c r="F14" t="s">
        <v>112</v>
      </c>
      <c r="H14" t="s">
        <v>98</v>
      </c>
      <c r="I14" t="s">
        <v>82</v>
      </c>
      <c r="L14" s="40" t="s">
        <v>542</v>
      </c>
      <c r="M14" t="s">
        <v>274</v>
      </c>
      <c r="U14" t="s">
        <v>445</v>
      </c>
    </row>
    <row r="15" spans="2:21" x14ac:dyDescent="0.25">
      <c r="F15" t="s">
        <v>113</v>
      </c>
      <c r="H15" t="s">
        <v>99</v>
      </c>
      <c r="I15" t="s">
        <v>83</v>
      </c>
      <c r="L15" s="40"/>
      <c r="M15" t="s">
        <v>275</v>
      </c>
      <c r="U15" t="s">
        <v>446</v>
      </c>
    </row>
    <row r="16" spans="2:21" x14ac:dyDescent="0.25">
      <c r="F16" t="s">
        <v>114</v>
      </c>
      <c r="H16" t="s">
        <v>100</v>
      </c>
      <c r="I16" t="s">
        <v>84</v>
      </c>
      <c r="L16" s="40"/>
      <c r="M16" t="s">
        <v>276</v>
      </c>
      <c r="U16" t="s">
        <v>447</v>
      </c>
    </row>
    <row r="17" spans="6:21" x14ac:dyDescent="0.25">
      <c r="F17" t="s">
        <v>115</v>
      </c>
      <c r="I17" t="s">
        <v>85</v>
      </c>
      <c r="L17" s="40"/>
      <c r="M17" t="s">
        <v>277</v>
      </c>
      <c r="U17" t="s">
        <v>448</v>
      </c>
    </row>
    <row r="18" spans="6:21" x14ac:dyDescent="0.25">
      <c r="F18" t="s">
        <v>116</v>
      </c>
      <c r="I18" t="s">
        <v>86</v>
      </c>
      <c r="L18" s="40"/>
      <c r="M18" t="s">
        <v>278</v>
      </c>
      <c r="U18" t="s">
        <v>427</v>
      </c>
    </row>
    <row r="19" spans="6:21" x14ac:dyDescent="0.25">
      <c r="F19" t="s">
        <v>117</v>
      </c>
      <c r="I19" t="s">
        <v>87</v>
      </c>
      <c r="L19" s="40"/>
      <c r="M19" t="s">
        <v>279</v>
      </c>
      <c r="U19" t="s">
        <v>426</v>
      </c>
    </row>
    <row r="20" spans="6:21" x14ac:dyDescent="0.25">
      <c r="F20" t="s">
        <v>118</v>
      </c>
      <c r="L20" s="42"/>
      <c r="M20" t="s">
        <v>280</v>
      </c>
      <c r="U20" t="s">
        <v>238</v>
      </c>
    </row>
    <row r="21" spans="6:21" x14ac:dyDescent="0.25">
      <c r="F21" t="s">
        <v>119</v>
      </c>
      <c r="L21" s="42"/>
      <c r="M21" t="s">
        <v>281</v>
      </c>
      <c r="U21" t="s">
        <v>239</v>
      </c>
    </row>
    <row r="22" spans="6:21" x14ac:dyDescent="0.25">
      <c r="F22" t="s">
        <v>120</v>
      </c>
      <c r="L22" s="42"/>
      <c r="M22" t="s">
        <v>282</v>
      </c>
      <c r="U22" t="s">
        <v>240</v>
      </c>
    </row>
    <row r="23" spans="6:21" x14ac:dyDescent="0.25">
      <c r="F23" t="s">
        <v>121</v>
      </c>
      <c r="L23" s="42"/>
      <c r="M23" t="s">
        <v>283</v>
      </c>
      <c r="U23" t="s">
        <v>241</v>
      </c>
    </row>
    <row r="24" spans="6:21" x14ac:dyDescent="0.25">
      <c r="F24" t="s">
        <v>122</v>
      </c>
      <c r="L24" s="42"/>
      <c r="M24" t="s">
        <v>284</v>
      </c>
      <c r="U24" t="s">
        <v>242</v>
      </c>
    </row>
    <row r="25" spans="6:21" x14ac:dyDescent="0.25">
      <c r="F25" t="s">
        <v>123</v>
      </c>
      <c r="L25" s="42"/>
      <c r="M25" t="s">
        <v>285</v>
      </c>
      <c r="U25" t="s">
        <v>243</v>
      </c>
    </row>
    <row r="26" spans="6:21" x14ac:dyDescent="0.25">
      <c r="F26" t="s">
        <v>124</v>
      </c>
      <c r="L26" s="42"/>
      <c r="M26" t="s">
        <v>286</v>
      </c>
      <c r="U26" t="s">
        <v>244</v>
      </c>
    </row>
    <row r="27" spans="6:21" x14ac:dyDescent="0.25">
      <c r="F27" t="s">
        <v>125</v>
      </c>
      <c r="L27" s="42"/>
      <c r="M27" t="s">
        <v>287</v>
      </c>
      <c r="U27" t="s">
        <v>245</v>
      </c>
    </row>
    <row r="28" spans="6:21" x14ac:dyDescent="0.25">
      <c r="F28" t="s">
        <v>126</v>
      </c>
      <c r="L28" s="42"/>
      <c r="M28" t="s">
        <v>288</v>
      </c>
      <c r="U28" t="s">
        <v>246</v>
      </c>
    </row>
    <row r="29" spans="6:21" x14ac:dyDescent="0.25">
      <c r="F29" t="s">
        <v>127</v>
      </c>
      <c r="L29" s="42"/>
      <c r="M29" t="s">
        <v>289</v>
      </c>
      <c r="U29" t="s">
        <v>247</v>
      </c>
    </row>
    <row r="30" spans="6:21" x14ac:dyDescent="0.25">
      <c r="F30" t="s">
        <v>128</v>
      </c>
      <c r="L30" s="42"/>
      <c r="M30" t="s">
        <v>290</v>
      </c>
      <c r="U30" t="s">
        <v>248</v>
      </c>
    </row>
    <row r="31" spans="6:21" x14ac:dyDescent="0.25">
      <c r="F31" t="s">
        <v>129</v>
      </c>
      <c r="L31" s="42"/>
      <c r="M31" t="s">
        <v>291</v>
      </c>
      <c r="U31" t="s">
        <v>249</v>
      </c>
    </row>
    <row r="32" spans="6:21" x14ac:dyDescent="0.25">
      <c r="F32" t="s">
        <v>130</v>
      </c>
      <c r="L32" s="42"/>
      <c r="M32" t="s">
        <v>292</v>
      </c>
      <c r="U32" t="s">
        <v>250</v>
      </c>
    </row>
    <row r="33" spans="6:21" x14ac:dyDescent="0.25">
      <c r="F33" t="s">
        <v>131</v>
      </c>
      <c r="L33" s="42"/>
      <c r="M33" t="s">
        <v>293</v>
      </c>
      <c r="U33" t="s">
        <v>251</v>
      </c>
    </row>
    <row r="34" spans="6:21" x14ac:dyDescent="0.25">
      <c r="F34" t="s">
        <v>132</v>
      </c>
      <c r="L34" s="42"/>
      <c r="M34" t="s">
        <v>294</v>
      </c>
      <c r="U34" t="s">
        <v>252</v>
      </c>
    </row>
    <row r="35" spans="6:21" x14ac:dyDescent="0.25">
      <c r="F35" t="s">
        <v>133</v>
      </c>
      <c r="L35" s="42"/>
      <c r="M35" t="s">
        <v>295</v>
      </c>
      <c r="U35" t="s">
        <v>253</v>
      </c>
    </row>
    <row r="36" spans="6:21" x14ac:dyDescent="0.25">
      <c r="F36" t="s">
        <v>134</v>
      </c>
      <c r="L36" s="42"/>
      <c r="M36" t="s">
        <v>296</v>
      </c>
      <c r="U36" t="s">
        <v>254</v>
      </c>
    </row>
    <row r="37" spans="6:21" x14ac:dyDescent="0.25">
      <c r="F37" t="s">
        <v>135</v>
      </c>
      <c r="L37" s="42"/>
      <c r="M37" t="s">
        <v>297</v>
      </c>
      <c r="U37" t="s">
        <v>255</v>
      </c>
    </row>
    <row r="38" spans="6:21" x14ac:dyDescent="0.25">
      <c r="F38" t="s">
        <v>136</v>
      </c>
      <c r="L38" s="42"/>
      <c r="M38" t="s">
        <v>298</v>
      </c>
      <c r="U38" t="s">
        <v>256</v>
      </c>
    </row>
    <row r="39" spans="6:21" x14ac:dyDescent="0.25">
      <c r="F39" t="s">
        <v>137</v>
      </c>
      <c r="L39" s="42"/>
      <c r="M39" t="s">
        <v>299</v>
      </c>
      <c r="U39" t="s">
        <v>410</v>
      </c>
    </row>
    <row r="40" spans="6:21" x14ac:dyDescent="0.25">
      <c r="F40" t="s">
        <v>138</v>
      </c>
      <c r="L40" s="42"/>
      <c r="M40" t="s">
        <v>300</v>
      </c>
    </row>
    <row r="41" spans="6:21" x14ac:dyDescent="0.25">
      <c r="F41" t="s">
        <v>139</v>
      </c>
      <c r="M41" t="s">
        <v>301</v>
      </c>
    </row>
    <row r="42" spans="6:21" x14ac:dyDescent="0.25">
      <c r="F42" t="s">
        <v>140</v>
      </c>
      <c r="M42" t="s">
        <v>302</v>
      </c>
    </row>
    <row r="43" spans="6:21" x14ac:dyDescent="0.25">
      <c r="F43" t="s">
        <v>141</v>
      </c>
      <c r="M43" t="s">
        <v>303</v>
      </c>
    </row>
    <row r="44" spans="6:21" x14ac:dyDescent="0.25">
      <c r="F44" t="s">
        <v>142</v>
      </c>
      <c r="M44" t="s">
        <v>304</v>
      </c>
    </row>
    <row r="45" spans="6:21" x14ac:dyDescent="0.25">
      <c r="F45" t="s">
        <v>143</v>
      </c>
      <c r="M45" t="s">
        <v>305</v>
      </c>
    </row>
    <row r="46" spans="6:21" x14ac:dyDescent="0.25">
      <c r="F46" t="s">
        <v>144</v>
      </c>
      <c r="M46" t="s">
        <v>306</v>
      </c>
    </row>
    <row r="47" spans="6:21" x14ac:dyDescent="0.25">
      <c r="F47" t="s">
        <v>145</v>
      </c>
      <c r="M47" t="s">
        <v>307</v>
      </c>
    </row>
    <row r="48" spans="6:21" x14ac:dyDescent="0.25">
      <c r="F48" t="s">
        <v>146</v>
      </c>
      <c r="M48" t="s">
        <v>308</v>
      </c>
    </row>
    <row r="49" spans="6:13" x14ac:dyDescent="0.25">
      <c r="F49" t="s">
        <v>147</v>
      </c>
      <c r="M49" t="s">
        <v>309</v>
      </c>
    </row>
    <row r="50" spans="6:13" x14ac:dyDescent="0.25">
      <c r="F50" t="s">
        <v>148</v>
      </c>
      <c r="M50" t="s">
        <v>310</v>
      </c>
    </row>
    <row r="51" spans="6:13" x14ac:dyDescent="0.25">
      <c r="F51" t="s">
        <v>149</v>
      </c>
      <c r="M51" t="s">
        <v>311</v>
      </c>
    </row>
    <row r="52" spans="6:13" x14ac:dyDescent="0.25">
      <c r="F52" t="s">
        <v>150</v>
      </c>
      <c r="M52" t="s">
        <v>312</v>
      </c>
    </row>
    <row r="53" spans="6:13" x14ac:dyDescent="0.25">
      <c r="F53" t="s">
        <v>151</v>
      </c>
      <c r="M53" t="s">
        <v>313</v>
      </c>
    </row>
    <row r="54" spans="6:13" x14ac:dyDescent="0.25">
      <c r="F54" t="s">
        <v>152</v>
      </c>
      <c r="M54" t="s">
        <v>314</v>
      </c>
    </row>
    <row r="55" spans="6:13" x14ac:dyDescent="0.25">
      <c r="F55" t="s">
        <v>153</v>
      </c>
      <c r="M55" t="s">
        <v>315</v>
      </c>
    </row>
    <row r="56" spans="6:13" x14ac:dyDescent="0.25">
      <c r="F56" t="s">
        <v>154</v>
      </c>
      <c r="M56" t="s">
        <v>316</v>
      </c>
    </row>
    <row r="57" spans="6:13" x14ac:dyDescent="0.25">
      <c r="F57" t="s">
        <v>155</v>
      </c>
      <c r="M57" t="s">
        <v>317</v>
      </c>
    </row>
    <row r="58" spans="6:13" x14ac:dyDescent="0.25">
      <c r="F58" t="s">
        <v>156</v>
      </c>
      <c r="M58" t="s">
        <v>318</v>
      </c>
    </row>
    <row r="59" spans="6:13" x14ac:dyDescent="0.25">
      <c r="F59" t="s">
        <v>157</v>
      </c>
      <c r="M59" t="s">
        <v>319</v>
      </c>
    </row>
    <row r="60" spans="6:13" x14ac:dyDescent="0.25">
      <c r="F60" t="s">
        <v>158</v>
      </c>
      <c r="M60" t="s">
        <v>320</v>
      </c>
    </row>
    <row r="61" spans="6:13" x14ac:dyDescent="0.25">
      <c r="F61" t="s">
        <v>159</v>
      </c>
      <c r="M61" t="s">
        <v>321</v>
      </c>
    </row>
    <row r="62" spans="6:13" x14ac:dyDescent="0.25">
      <c r="F62" t="s">
        <v>160</v>
      </c>
      <c r="M62" t="s">
        <v>322</v>
      </c>
    </row>
    <row r="63" spans="6:13" x14ac:dyDescent="0.25">
      <c r="F63" t="s">
        <v>161</v>
      </c>
      <c r="M63" t="s">
        <v>323</v>
      </c>
    </row>
    <row r="64" spans="6:13" x14ac:dyDescent="0.25">
      <c r="F64" t="s">
        <v>162</v>
      </c>
      <c r="M64" t="s">
        <v>324</v>
      </c>
    </row>
    <row r="65" spans="6:13" x14ac:dyDescent="0.25">
      <c r="F65" t="s">
        <v>163</v>
      </c>
      <c r="M65" t="s">
        <v>325</v>
      </c>
    </row>
    <row r="66" spans="6:13" x14ac:dyDescent="0.25">
      <c r="F66" t="s">
        <v>164</v>
      </c>
      <c r="M66" t="s">
        <v>326</v>
      </c>
    </row>
    <row r="67" spans="6:13" x14ac:dyDescent="0.25">
      <c r="F67" t="s">
        <v>165</v>
      </c>
      <c r="M67" t="s">
        <v>327</v>
      </c>
    </row>
    <row r="68" spans="6:13" x14ac:dyDescent="0.25">
      <c r="F68" t="s">
        <v>166</v>
      </c>
      <c r="M68" t="s">
        <v>328</v>
      </c>
    </row>
    <row r="69" spans="6:13" x14ac:dyDescent="0.25">
      <c r="F69" t="s">
        <v>167</v>
      </c>
      <c r="M69" t="s">
        <v>329</v>
      </c>
    </row>
    <row r="70" spans="6:13" x14ac:dyDescent="0.25">
      <c r="F70" t="s">
        <v>168</v>
      </c>
      <c r="M70" t="s">
        <v>330</v>
      </c>
    </row>
    <row r="71" spans="6:13" x14ac:dyDescent="0.25">
      <c r="F71" t="s">
        <v>169</v>
      </c>
      <c r="M71" t="s">
        <v>331</v>
      </c>
    </row>
    <row r="72" spans="6:13" x14ac:dyDescent="0.25">
      <c r="F72" t="s">
        <v>170</v>
      </c>
      <c r="M72" t="s">
        <v>332</v>
      </c>
    </row>
    <row r="73" spans="6:13" x14ac:dyDescent="0.25">
      <c r="F73" t="s">
        <v>171</v>
      </c>
      <c r="M73" t="s">
        <v>333</v>
      </c>
    </row>
    <row r="74" spans="6:13" x14ac:dyDescent="0.25">
      <c r="F74" t="s">
        <v>172</v>
      </c>
      <c r="M74" t="s">
        <v>334</v>
      </c>
    </row>
    <row r="75" spans="6:13" x14ac:dyDescent="0.25">
      <c r="F75" t="s">
        <v>173</v>
      </c>
      <c r="M75" t="s">
        <v>335</v>
      </c>
    </row>
    <row r="76" spans="6:13" x14ac:dyDescent="0.25">
      <c r="F76" t="s">
        <v>174</v>
      </c>
      <c r="M76" t="s">
        <v>336</v>
      </c>
    </row>
    <row r="77" spans="6:13" x14ac:dyDescent="0.25">
      <c r="F77" t="s">
        <v>175</v>
      </c>
      <c r="M77" t="s">
        <v>337</v>
      </c>
    </row>
    <row r="78" spans="6:13" x14ac:dyDescent="0.25">
      <c r="F78" t="s">
        <v>176</v>
      </c>
      <c r="M78" t="s">
        <v>338</v>
      </c>
    </row>
    <row r="79" spans="6:13" x14ac:dyDescent="0.25">
      <c r="F79" t="s">
        <v>177</v>
      </c>
      <c r="M79" t="s">
        <v>339</v>
      </c>
    </row>
    <row r="80" spans="6:13" x14ac:dyDescent="0.25">
      <c r="F80" t="s">
        <v>178</v>
      </c>
      <c r="M80" t="s">
        <v>340</v>
      </c>
    </row>
    <row r="81" spans="6:13" x14ac:dyDescent="0.25">
      <c r="F81" t="s">
        <v>179</v>
      </c>
      <c r="M81" t="s">
        <v>341</v>
      </c>
    </row>
    <row r="82" spans="6:13" x14ac:dyDescent="0.25">
      <c r="F82" t="s">
        <v>180</v>
      </c>
      <c r="M82" t="s">
        <v>342</v>
      </c>
    </row>
    <row r="83" spans="6:13" x14ac:dyDescent="0.25">
      <c r="F83" t="s">
        <v>181</v>
      </c>
      <c r="M83" t="s">
        <v>343</v>
      </c>
    </row>
    <row r="84" spans="6:13" x14ac:dyDescent="0.25">
      <c r="F84" t="s">
        <v>182</v>
      </c>
      <c r="M84" t="s">
        <v>344</v>
      </c>
    </row>
    <row r="85" spans="6:13" x14ac:dyDescent="0.25">
      <c r="F85" t="s">
        <v>183</v>
      </c>
      <c r="M85" t="s">
        <v>345</v>
      </c>
    </row>
    <row r="86" spans="6:13" x14ac:dyDescent="0.25">
      <c r="F86" t="s">
        <v>184</v>
      </c>
      <c r="M86" t="s">
        <v>346</v>
      </c>
    </row>
    <row r="87" spans="6:13" x14ac:dyDescent="0.25">
      <c r="F87" t="s">
        <v>185</v>
      </c>
      <c r="M87" t="s">
        <v>347</v>
      </c>
    </row>
    <row r="88" spans="6:13" x14ac:dyDescent="0.25">
      <c r="F88" t="s">
        <v>186</v>
      </c>
      <c r="M88" t="s">
        <v>348</v>
      </c>
    </row>
    <row r="89" spans="6:13" x14ac:dyDescent="0.25">
      <c r="F89" t="s">
        <v>187</v>
      </c>
      <c r="M89" t="s">
        <v>349</v>
      </c>
    </row>
    <row r="90" spans="6:13" x14ac:dyDescent="0.25">
      <c r="F90" t="s">
        <v>188</v>
      </c>
      <c r="M90" t="s">
        <v>350</v>
      </c>
    </row>
    <row r="91" spans="6:13" x14ac:dyDescent="0.25">
      <c r="F91" t="s">
        <v>189</v>
      </c>
      <c r="M91" t="s">
        <v>351</v>
      </c>
    </row>
    <row r="92" spans="6:13" x14ac:dyDescent="0.25">
      <c r="F92" t="s">
        <v>190</v>
      </c>
      <c r="M92" t="s">
        <v>352</v>
      </c>
    </row>
    <row r="93" spans="6:13" x14ac:dyDescent="0.25">
      <c r="F93" t="s">
        <v>191</v>
      </c>
      <c r="M93" t="s">
        <v>353</v>
      </c>
    </row>
    <row r="94" spans="6:13" x14ac:dyDescent="0.25">
      <c r="F94" t="s">
        <v>192</v>
      </c>
      <c r="M94" t="s">
        <v>354</v>
      </c>
    </row>
    <row r="95" spans="6:13" x14ac:dyDescent="0.25">
      <c r="F95" t="s">
        <v>193</v>
      </c>
      <c r="M95" t="s">
        <v>355</v>
      </c>
    </row>
    <row r="96" spans="6:13" x14ac:dyDescent="0.25">
      <c r="F96" t="s">
        <v>194</v>
      </c>
      <c r="M96" t="s">
        <v>356</v>
      </c>
    </row>
    <row r="97" spans="6:13" x14ac:dyDescent="0.25">
      <c r="F97" t="s">
        <v>195</v>
      </c>
      <c r="M97" t="s">
        <v>357</v>
      </c>
    </row>
    <row r="98" spans="6:13" x14ac:dyDescent="0.25">
      <c r="F98" t="s">
        <v>196</v>
      </c>
      <c r="M98" t="s">
        <v>358</v>
      </c>
    </row>
    <row r="99" spans="6:13" x14ac:dyDescent="0.25">
      <c r="F99" t="s">
        <v>197</v>
      </c>
      <c r="M99" t="s">
        <v>359</v>
      </c>
    </row>
    <row r="100" spans="6:13" x14ac:dyDescent="0.25">
      <c r="F100" t="s">
        <v>198</v>
      </c>
      <c r="M100" t="s">
        <v>360</v>
      </c>
    </row>
    <row r="101" spans="6:13" x14ac:dyDescent="0.25">
      <c r="F101" t="s">
        <v>199</v>
      </c>
      <c r="M101" t="s">
        <v>361</v>
      </c>
    </row>
    <row r="102" spans="6:13" x14ac:dyDescent="0.25">
      <c r="F102" t="s">
        <v>200</v>
      </c>
      <c r="M102" t="s">
        <v>362</v>
      </c>
    </row>
    <row r="103" spans="6:13" x14ac:dyDescent="0.25">
      <c r="F103" t="s">
        <v>201</v>
      </c>
      <c r="M103" t="s">
        <v>363</v>
      </c>
    </row>
    <row r="104" spans="6:13" x14ac:dyDescent="0.25">
      <c r="F104" t="s">
        <v>202</v>
      </c>
      <c r="M104" t="s">
        <v>364</v>
      </c>
    </row>
    <row r="105" spans="6:13" x14ac:dyDescent="0.25">
      <c r="F105" t="s">
        <v>203</v>
      </c>
      <c r="M105" t="s">
        <v>365</v>
      </c>
    </row>
    <row r="106" spans="6:13" x14ac:dyDescent="0.25">
      <c r="F106" t="s">
        <v>204</v>
      </c>
      <c r="M106" t="s">
        <v>366</v>
      </c>
    </row>
    <row r="107" spans="6:13" x14ac:dyDescent="0.25">
      <c r="F107" t="s">
        <v>205</v>
      </c>
      <c r="M107" t="s">
        <v>367</v>
      </c>
    </row>
    <row r="108" spans="6:13" x14ac:dyDescent="0.25">
      <c r="F108" t="s">
        <v>206</v>
      </c>
      <c r="M108" t="s">
        <v>368</v>
      </c>
    </row>
    <row r="109" spans="6:13" x14ac:dyDescent="0.25">
      <c r="F109" t="s">
        <v>207</v>
      </c>
      <c r="M109" t="s">
        <v>369</v>
      </c>
    </row>
    <row r="110" spans="6:13" x14ac:dyDescent="0.25">
      <c r="F110" t="s">
        <v>208</v>
      </c>
      <c r="M110" t="s">
        <v>370</v>
      </c>
    </row>
    <row r="111" spans="6:13" x14ac:dyDescent="0.25">
      <c r="F111" t="s">
        <v>209</v>
      </c>
      <c r="M111" t="s">
        <v>371</v>
      </c>
    </row>
    <row r="112" spans="6:13" x14ac:dyDescent="0.25">
      <c r="M112" t="s">
        <v>372</v>
      </c>
    </row>
    <row r="113" spans="13:13" x14ac:dyDescent="0.25">
      <c r="M113" t="s">
        <v>373</v>
      </c>
    </row>
    <row r="114" spans="13:13" x14ac:dyDescent="0.25">
      <c r="M114" t="s">
        <v>374</v>
      </c>
    </row>
    <row r="115" spans="13:13" x14ac:dyDescent="0.25">
      <c r="M115" t="s">
        <v>375</v>
      </c>
    </row>
    <row r="116" spans="13:13" x14ac:dyDescent="0.25">
      <c r="M116" t="s">
        <v>376</v>
      </c>
    </row>
    <row r="117" spans="13:13" x14ac:dyDescent="0.25">
      <c r="M117" t="s">
        <v>377</v>
      </c>
    </row>
    <row r="118" spans="13:13" x14ac:dyDescent="0.25">
      <c r="M118" t="s">
        <v>378</v>
      </c>
    </row>
    <row r="119" spans="13:13" x14ac:dyDescent="0.25">
      <c r="M119" t="s">
        <v>379</v>
      </c>
    </row>
    <row r="120" spans="13:13" x14ac:dyDescent="0.25">
      <c r="M120" t="s">
        <v>380</v>
      </c>
    </row>
    <row r="121" spans="13:13" x14ac:dyDescent="0.25">
      <c r="M121" t="s">
        <v>381</v>
      </c>
    </row>
    <row r="122" spans="13:13" x14ac:dyDescent="0.25">
      <c r="M122" t="s">
        <v>382</v>
      </c>
    </row>
    <row r="123" spans="13:13" x14ac:dyDescent="0.25">
      <c r="M123" t="s">
        <v>383</v>
      </c>
    </row>
    <row r="124" spans="13:13" x14ac:dyDescent="0.25">
      <c r="M124" t="s">
        <v>384</v>
      </c>
    </row>
    <row r="125" spans="13:13" x14ac:dyDescent="0.25">
      <c r="M125" t="s">
        <v>385</v>
      </c>
    </row>
    <row r="126" spans="13:13" x14ac:dyDescent="0.25">
      <c r="M126" t="s">
        <v>386</v>
      </c>
    </row>
    <row r="127" spans="13:13" x14ac:dyDescent="0.25">
      <c r="M127" t="s">
        <v>387</v>
      </c>
    </row>
    <row r="128" spans="13:13" x14ac:dyDescent="0.25">
      <c r="M128" t="s">
        <v>388</v>
      </c>
    </row>
    <row r="129" spans="13:13" x14ac:dyDescent="0.25">
      <c r="M129" t="s">
        <v>389</v>
      </c>
    </row>
    <row r="130" spans="13:13" x14ac:dyDescent="0.25">
      <c r="M130" t="s">
        <v>390</v>
      </c>
    </row>
    <row r="131" spans="13:13" x14ac:dyDescent="0.25">
      <c r="M131" t="s">
        <v>391</v>
      </c>
    </row>
    <row r="132" spans="13:13" x14ac:dyDescent="0.25">
      <c r="M132" t="s">
        <v>392</v>
      </c>
    </row>
    <row r="133" spans="13:13" x14ac:dyDescent="0.25">
      <c r="M133" t="s">
        <v>393</v>
      </c>
    </row>
    <row r="134" spans="13:13" x14ac:dyDescent="0.25">
      <c r="M134" t="s">
        <v>394</v>
      </c>
    </row>
    <row r="135" spans="13:13" x14ac:dyDescent="0.25">
      <c r="M135" t="s">
        <v>395</v>
      </c>
    </row>
    <row r="136" spans="13:13" x14ac:dyDescent="0.25">
      <c r="M136" t="s">
        <v>396</v>
      </c>
    </row>
    <row r="137" spans="13:13" x14ac:dyDescent="0.25">
      <c r="M137" t="s">
        <v>397</v>
      </c>
    </row>
    <row r="138" spans="13:13" x14ac:dyDescent="0.25">
      <c r="M138" t="s">
        <v>398</v>
      </c>
    </row>
    <row r="139" spans="13:13" x14ac:dyDescent="0.25">
      <c r="M139" t="s">
        <v>399</v>
      </c>
    </row>
    <row r="140" spans="13:13" x14ac:dyDescent="0.25">
      <c r="M140" t="s">
        <v>400</v>
      </c>
    </row>
    <row r="141" spans="13:13" x14ac:dyDescent="0.25">
      <c r="M141" t="s">
        <v>401</v>
      </c>
    </row>
    <row r="142" spans="13:13" x14ac:dyDescent="0.25">
      <c r="M142" t="s">
        <v>402</v>
      </c>
    </row>
  </sheetData>
  <autoFilter ref="B2:U111" xr:uid="{00000000-0009-0000-0000-000000000000}"/>
  <customSheetViews>
    <customSheetView guid="{1EB03EB8-EE69-412E-9CA0-8FD172FC916A}" state="hidden" topLeftCell="F4">
      <selection activeCell="L34" sqref="L34"/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>
    <tabColor theme="4" tint="-0.249977111117893"/>
  </sheetPr>
  <dimension ref="A5:Y92"/>
  <sheetViews>
    <sheetView showGridLines="0" zoomScale="70" zoomScaleNormal="70" workbookViewId="0">
      <selection activeCell="C12" sqref="C12:K12"/>
    </sheetView>
  </sheetViews>
  <sheetFormatPr defaultRowHeight="15" x14ac:dyDescent="0.25"/>
  <cols>
    <col min="1" max="1" width="6.85546875" style="54" customWidth="1"/>
    <col min="2" max="2" width="57" style="54" customWidth="1"/>
    <col min="3" max="11" width="10.7109375" style="54" customWidth="1"/>
    <col min="12" max="12" width="13.7109375" style="54" customWidth="1"/>
    <col min="13" max="25" width="9.140625" style="54"/>
  </cols>
  <sheetData>
    <row r="5" spans="1:25" ht="28.5" x14ac:dyDescent="0.45">
      <c r="B5" s="216" t="s">
        <v>58</v>
      </c>
      <c r="C5" s="216"/>
      <c r="D5" s="216"/>
      <c r="E5" s="216"/>
      <c r="F5" s="216"/>
      <c r="G5" s="216"/>
      <c r="H5" s="216"/>
      <c r="I5" s="216"/>
      <c r="J5" s="216"/>
      <c r="K5" s="216"/>
      <c r="M5" s="55"/>
    </row>
    <row r="6" spans="1:25" ht="24.75" customHeight="1" x14ac:dyDescent="0.45">
      <c r="B6" s="56" t="s">
        <v>220</v>
      </c>
      <c r="C6" s="57"/>
      <c r="D6" s="57"/>
      <c r="E6" s="57"/>
      <c r="F6" s="57"/>
      <c r="G6" s="57"/>
      <c r="H6" s="57"/>
      <c r="I6" s="57"/>
      <c r="J6" s="57"/>
      <c r="K6" s="57"/>
      <c r="M6" s="58" t="s">
        <v>484</v>
      </c>
    </row>
    <row r="7" spans="1:25" ht="15.75" thickBot="1" x14ac:dyDescent="0.3"/>
    <row r="8" spans="1:25" s="35" customFormat="1" ht="68.25" customHeight="1" thickBot="1" x14ac:dyDescent="0.3">
      <c r="A8" s="59" t="s">
        <v>229</v>
      </c>
      <c r="B8" s="60" t="s">
        <v>2</v>
      </c>
      <c r="C8" s="213" t="s">
        <v>66</v>
      </c>
      <c r="D8" s="214"/>
      <c r="E8" s="214"/>
      <c r="F8" s="214"/>
      <c r="G8" s="214"/>
      <c r="H8" s="214"/>
      <c r="I8" s="214"/>
      <c r="J8" s="214"/>
      <c r="K8" s="215"/>
      <c r="L8" s="61"/>
      <c r="M8" s="62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</row>
    <row r="9" spans="1:25" s="35" customFormat="1" ht="68.25" customHeight="1" thickBot="1" x14ac:dyDescent="0.3">
      <c r="A9" s="59" t="s">
        <v>230</v>
      </c>
      <c r="B9" s="60" t="s">
        <v>3</v>
      </c>
      <c r="C9" s="217" t="s">
        <v>558</v>
      </c>
      <c r="D9" s="218"/>
      <c r="E9" s="218"/>
      <c r="F9" s="218"/>
      <c r="G9" s="218"/>
      <c r="H9" s="218"/>
      <c r="I9" s="218"/>
      <c r="J9" s="218"/>
      <c r="K9" s="219"/>
      <c r="L9" s="61"/>
      <c r="M9" s="62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</row>
    <row r="10" spans="1:25" s="35" customFormat="1" ht="68.25" customHeight="1" thickBot="1" x14ac:dyDescent="0.3">
      <c r="A10" s="59" t="s">
        <v>231</v>
      </c>
      <c r="B10" s="60" t="s">
        <v>69</v>
      </c>
      <c r="C10" s="213" t="s">
        <v>70</v>
      </c>
      <c r="D10" s="214"/>
      <c r="E10" s="214"/>
      <c r="F10" s="214"/>
      <c r="G10" s="214"/>
      <c r="H10" s="214"/>
      <c r="I10" s="214"/>
      <c r="J10" s="214"/>
      <c r="K10" s="215"/>
      <c r="L10" s="61"/>
      <c r="M10" s="62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</row>
    <row r="11" spans="1:25" s="35" customFormat="1" ht="16.5" thickBot="1" x14ac:dyDescent="0.3">
      <c r="A11" s="59"/>
      <c r="B11" s="63" t="s">
        <v>442</v>
      </c>
      <c r="C11" s="220"/>
      <c r="D11" s="221"/>
      <c r="E11" s="221"/>
      <c r="F11" s="221"/>
      <c r="G11" s="221"/>
      <c r="H11" s="221"/>
      <c r="I11" s="221"/>
      <c r="J11" s="221"/>
      <c r="K11" s="222"/>
      <c r="L11" s="61"/>
      <c r="M11" s="62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</row>
    <row r="12" spans="1:25" s="35" customFormat="1" ht="68.25" customHeight="1" thickBot="1" x14ac:dyDescent="0.3">
      <c r="A12" s="59" t="s">
        <v>232</v>
      </c>
      <c r="B12" s="60" t="s">
        <v>461</v>
      </c>
      <c r="C12" s="213" t="s">
        <v>174</v>
      </c>
      <c r="D12" s="214"/>
      <c r="E12" s="214"/>
      <c r="F12" s="214"/>
      <c r="G12" s="214"/>
      <c r="H12" s="214"/>
      <c r="I12" s="214"/>
      <c r="J12" s="214"/>
      <c r="K12" s="215"/>
      <c r="L12" s="61"/>
      <c r="M12" s="62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</row>
    <row r="13" spans="1:25" s="35" customFormat="1" ht="68.25" customHeight="1" thickBot="1" x14ac:dyDescent="0.3">
      <c r="A13" s="59" t="s">
        <v>233</v>
      </c>
      <c r="B13" s="60" t="s">
        <v>462</v>
      </c>
      <c r="C13" s="217" t="s">
        <v>559</v>
      </c>
      <c r="D13" s="218"/>
      <c r="E13" s="218"/>
      <c r="F13" s="218"/>
      <c r="G13" s="218"/>
      <c r="H13" s="218"/>
      <c r="I13" s="218"/>
      <c r="J13" s="218"/>
      <c r="K13" s="219"/>
      <c r="L13" s="61"/>
      <c r="M13" s="62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</row>
    <row r="14" spans="1:25" s="35" customFormat="1" ht="68.25" customHeight="1" thickBot="1" x14ac:dyDescent="0.3">
      <c r="A14" s="59" t="s">
        <v>234</v>
      </c>
      <c r="B14" s="60" t="s">
        <v>463</v>
      </c>
      <c r="C14" s="213" t="s">
        <v>12</v>
      </c>
      <c r="D14" s="214"/>
      <c r="E14" s="214"/>
      <c r="F14" s="214"/>
      <c r="G14" s="214"/>
      <c r="H14" s="214"/>
      <c r="I14" s="214"/>
      <c r="J14" s="214"/>
      <c r="K14" s="215"/>
      <c r="L14" s="61"/>
      <c r="M14" s="62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</row>
    <row r="15" spans="1:25" s="35" customFormat="1" ht="68.25" hidden="1" customHeight="1" thickBot="1" x14ac:dyDescent="0.3">
      <c r="A15" s="59"/>
      <c r="B15" s="60" t="s">
        <v>464</v>
      </c>
      <c r="C15" s="213"/>
      <c r="D15" s="214"/>
      <c r="E15" s="214"/>
      <c r="F15" s="214"/>
      <c r="G15" s="214"/>
      <c r="H15" s="214"/>
      <c r="I15" s="214"/>
      <c r="J15" s="214"/>
      <c r="K15" s="215"/>
      <c r="L15" s="61"/>
      <c r="M15" s="62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</row>
    <row r="16" spans="1:25" s="39" customFormat="1" ht="69.75" customHeight="1" thickBot="1" x14ac:dyDescent="0.3">
      <c r="A16" s="59" t="s">
        <v>235</v>
      </c>
      <c r="B16" s="64" t="s">
        <v>15</v>
      </c>
      <c r="C16" s="217" t="s">
        <v>560</v>
      </c>
      <c r="D16" s="218"/>
      <c r="E16" s="218"/>
      <c r="F16" s="218"/>
      <c r="G16" s="218"/>
      <c r="H16" s="218"/>
      <c r="I16" s="218"/>
      <c r="J16" s="218"/>
      <c r="K16" s="219"/>
      <c r="L16" s="65"/>
      <c r="M16" s="66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</row>
    <row r="18" spans="2:13" ht="18.75" x14ac:dyDescent="0.3">
      <c r="B18" s="224"/>
      <c r="C18" s="224"/>
      <c r="D18" s="224"/>
      <c r="E18" s="224"/>
      <c r="F18" s="224"/>
      <c r="G18" s="224"/>
      <c r="H18" s="224"/>
      <c r="I18" s="224"/>
      <c r="J18" s="224"/>
      <c r="K18" s="224"/>
    </row>
    <row r="23" spans="2:13" x14ac:dyDescent="0.25">
      <c r="C23"/>
      <c r="D23"/>
      <c r="E23"/>
      <c r="F23"/>
      <c r="G23"/>
      <c r="H23"/>
      <c r="I23"/>
      <c r="J23"/>
      <c r="K23"/>
      <c r="L23"/>
      <c r="M23"/>
    </row>
    <row r="24" spans="2:13" x14ac:dyDescent="0.25">
      <c r="C24"/>
      <c r="D24"/>
      <c r="E24"/>
      <c r="F24"/>
      <c r="G24"/>
      <c r="H24"/>
      <c r="I24"/>
      <c r="J24"/>
      <c r="K24"/>
      <c r="L24"/>
      <c r="M24"/>
    </row>
    <row r="25" spans="2:13" x14ac:dyDescent="0.25">
      <c r="C25"/>
      <c r="D25"/>
      <c r="E25"/>
      <c r="F25"/>
      <c r="G25"/>
      <c r="H25"/>
      <c r="I25"/>
      <c r="J25"/>
      <c r="K25"/>
      <c r="L25"/>
      <c r="M25"/>
    </row>
    <row r="26" spans="2:13" x14ac:dyDescent="0.25">
      <c r="C26"/>
      <c r="D26"/>
      <c r="E26"/>
      <c r="F26"/>
      <c r="G26"/>
      <c r="H26"/>
      <c r="I26"/>
      <c r="J26"/>
      <c r="K26"/>
      <c r="L26"/>
      <c r="M26"/>
    </row>
    <row r="73" spans="2:14" ht="27" customHeight="1" x14ac:dyDescent="0.25">
      <c r="B73" s="54" t="s">
        <v>212</v>
      </c>
    </row>
    <row r="74" spans="2:14" ht="27" customHeight="1" x14ac:dyDescent="0.25"/>
    <row r="75" spans="2:14" ht="114.75" customHeight="1" x14ac:dyDescent="0.25">
      <c r="B75" s="223" t="s">
        <v>213</v>
      </c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</row>
    <row r="76" spans="2:14" ht="14.25" customHeight="1" x14ac:dyDescent="0.2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2:14" x14ac:dyDescent="0.25">
      <c r="B77" s="54" t="s">
        <v>214</v>
      </c>
    </row>
    <row r="79" spans="2:14" ht="69.75" customHeight="1" x14ac:dyDescent="0.25">
      <c r="B79" s="223" t="s">
        <v>215</v>
      </c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</row>
    <row r="80" spans="2:14" x14ac:dyDescent="0.25">
      <c r="B80" s="54" t="s">
        <v>216</v>
      </c>
    </row>
    <row r="82" spans="2:14" ht="114" customHeight="1" x14ac:dyDescent="0.25">
      <c r="B82" s="223" t="s">
        <v>217</v>
      </c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</row>
    <row r="83" spans="2:14" x14ac:dyDescent="0.25">
      <c r="B83" s="54" t="s">
        <v>218</v>
      </c>
    </row>
    <row r="84" spans="2:14" ht="52.5" customHeight="1" x14ac:dyDescent="0.25">
      <c r="B84" s="223" t="s">
        <v>219</v>
      </c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</row>
    <row r="85" spans="2:14" ht="52.5" customHeight="1" x14ac:dyDescent="0.25">
      <c r="B85" s="223" t="s">
        <v>222</v>
      </c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</row>
    <row r="86" spans="2:14" ht="206.25" customHeight="1" x14ac:dyDescent="0.25">
      <c r="B86" s="223" t="s">
        <v>223</v>
      </c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</row>
    <row r="87" spans="2:14" x14ac:dyDescent="0.25">
      <c r="B87" s="54" t="s">
        <v>224</v>
      </c>
    </row>
    <row r="88" spans="2:14" x14ac:dyDescent="0.25">
      <c r="B88" s="54" t="s">
        <v>225</v>
      </c>
    </row>
    <row r="89" spans="2:14" ht="86.25" customHeight="1" x14ac:dyDescent="0.25">
      <c r="B89" s="223" t="s">
        <v>226</v>
      </c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</row>
    <row r="90" spans="2:14" x14ac:dyDescent="0.25">
      <c r="B90" s="54" t="s">
        <v>227</v>
      </c>
    </row>
    <row r="91" spans="2:14" x14ac:dyDescent="0.25">
      <c r="B91" s="54" t="s">
        <v>228</v>
      </c>
    </row>
    <row r="92" spans="2:14" x14ac:dyDescent="0.25">
      <c r="B92" s="54" t="s">
        <v>211</v>
      </c>
    </row>
  </sheetData>
  <sheetProtection sheet="1" objects="1" scenarios="1" selectLockedCells="1"/>
  <mergeCells count="18">
    <mergeCell ref="B85:N85"/>
    <mergeCell ref="B86:N86"/>
    <mergeCell ref="B89:N89"/>
    <mergeCell ref="C13:K13"/>
    <mergeCell ref="C14:K14"/>
    <mergeCell ref="C15:K15"/>
    <mergeCell ref="C16:K16"/>
    <mergeCell ref="B18:K18"/>
    <mergeCell ref="B75:N75"/>
    <mergeCell ref="B79:N79"/>
    <mergeCell ref="B82:N82"/>
    <mergeCell ref="B84:N84"/>
    <mergeCell ref="C12:K12"/>
    <mergeCell ref="B5:K5"/>
    <mergeCell ref="C9:K9"/>
    <mergeCell ref="C10:K10"/>
    <mergeCell ref="C11:K11"/>
    <mergeCell ref="C8:K8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DADOS!$D$3:$D$4</xm:f>
          </x14:formula1>
          <xm:sqref>C10:K10</xm:sqref>
        </x14:dataValidation>
        <x14:dataValidation type="list" allowBlank="1" showInputMessage="1" showErrorMessage="1" xr:uid="{00000000-0002-0000-0100-000001000000}">
          <x14:formula1>
            <xm:f>DADOS!$F$3:$F$111</xm:f>
          </x14:formula1>
          <xm:sqref>C12:K12</xm:sqref>
        </x14:dataValidation>
        <x14:dataValidation type="list" allowBlank="1" showInputMessage="1" showErrorMessage="1" xr:uid="{00000000-0002-0000-0100-000002000000}">
          <x14:formula1>
            <xm:f>DADOS!$H$3:$H$16</xm:f>
          </x14:formula1>
          <xm:sqref>C14:K14</xm:sqref>
        </x14:dataValidation>
        <x14:dataValidation type="list" allowBlank="1" showInputMessage="1" showErrorMessage="1" xr:uid="{00000000-0002-0000-0100-000003000000}">
          <x14:formula1>
            <xm:f>DADOS!$B$3:$B$11</xm:f>
          </x14:formula1>
          <xm:sqref>C8:K8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4">
    <tabColor theme="4" tint="-0.249977111117893"/>
  </sheetPr>
  <dimension ref="B1:BW70"/>
  <sheetViews>
    <sheetView showGridLines="0" tabSelected="1" topLeftCell="A4" zoomScale="85" zoomScaleNormal="85" workbookViewId="0">
      <selection activeCell="R25" sqref="R25"/>
    </sheetView>
  </sheetViews>
  <sheetFormatPr defaultColWidth="8.7109375" defaultRowHeight="15" x14ac:dyDescent="0.25"/>
  <cols>
    <col min="1" max="1" width="3.140625" style="99" customWidth="1"/>
    <col min="2" max="2" width="16.7109375" style="98" customWidth="1"/>
    <col min="3" max="3" width="12.140625" style="99" customWidth="1"/>
    <col min="4" max="4" width="60.140625" style="99" customWidth="1"/>
    <col min="5" max="5" width="39.42578125" style="99" customWidth="1"/>
    <col min="6" max="6" width="53.7109375" style="99" customWidth="1"/>
    <col min="7" max="7" width="11.42578125" style="99" customWidth="1"/>
    <col min="8" max="8" width="12.28515625" style="99" customWidth="1"/>
    <col min="9" max="9" width="16" style="99" customWidth="1"/>
    <col min="10" max="10" width="14.85546875" style="99" customWidth="1"/>
    <col min="11" max="11" width="12.5703125" style="99" customWidth="1"/>
    <col min="12" max="12" width="13.7109375" style="99" customWidth="1"/>
    <col min="13" max="13" width="8.7109375" style="99"/>
    <col min="14" max="15" width="31.7109375" style="99" hidden="1" customWidth="1"/>
    <col min="16" max="16" width="26" style="99" customWidth="1"/>
    <col min="17" max="17" width="12.7109375" style="99" customWidth="1"/>
    <col min="18" max="18" width="13.7109375" style="99" customWidth="1"/>
    <col min="19" max="19" width="12.7109375" style="99" customWidth="1"/>
    <col min="20" max="20" width="13.7109375" style="99" customWidth="1"/>
    <col min="21" max="21" width="12.7109375" style="99" customWidth="1"/>
    <col min="22" max="22" width="13.7109375" style="99" customWidth="1"/>
    <col min="23" max="23" width="12.7109375" style="99" customWidth="1"/>
    <col min="24" max="24" width="13.7109375" style="99" customWidth="1"/>
    <col min="25" max="25" width="12.7109375" style="99" customWidth="1"/>
    <col min="26" max="26" width="13.7109375" style="99" customWidth="1"/>
    <col min="27" max="27" width="12.7109375" style="99" customWidth="1"/>
    <col min="28" max="28" width="13.7109375" style="99" customWidth="1"/>
    <col min="29" max="29" width="12.7109375" style="99" customWidth="1"/>
    <col min="30" max="30" width="13.7109375" style="99" customWidth="1"/>
    <col min="31" max="31" width="12.7109375" style="99" customWidth="1"/>
    <col min="32" max="32" width="13.7109375" style="99" customWidth="1"/>
    <col min="33" max="33" width="12.7109375" style="99" customWidth="1"/>
    <col min="34" max="34" width="13.7109375" style="99" customWidth="1"/>
    <col min="35" max="35" width="12.7109375" style="99" customWidth="1"/>
    <col min="36" max="36" width="13.7109375" style="99" customWidth="1"/>
    <col min="37" max="37" width="12.7109375" style="99" customWidth="1"/>
    <col min="38" max="38" width="13.7109375" style="99" customWidth="1"/>
    <col min="39" max="39" width="12.7109375" style="99" customWidth="1"/>
    <col min="40" max="40" width="13.7109375" style="99" customWidth="1"/>
    <col min="41" max="41" width="12.7109375" style="99" customWidth="1"/>
    <col min="42" max="42" width="13.7109375" style="99" customWidth="1"/>
    <col min="43" max="43" width="12.7109375" style="99" customWidth="1"/>
    <col min="44" max="44" width="13.7109375" style="99" customWidth="1"/>
    <col min="45" max="45" width="12.7109375" style="99" customWidth="1"/>
    <col min="46" max="46" width="13.7109375" style="99" customWidth="1"/>
    <col min="47" max="47" width="12.7109375" style="99" customWidth="1"/>
    <col min="48" max="48" width="13.7109375" style="99" customWidth="1"/>
    <col min="49" max="49" width="12.7109375" style="99" customWidth="1"/>
    <col min="50" max="50" width="13.7109375" style="99" customWidth="1"/>
    <col min="51" max="51" width="12.7109375" style="99" customWidth="1"/>
    <col min="52" max="52" width="13.7109375" style="99" customWidth="1"/>
    <col min="53" max="53" width="12.7109375" style="99" customWidth="1"/>
    <col min="54" max="54" width="13.7109375" style="99" customWidth="1"/>
    <col min="55" max="55" width="12.7109375" style="99" customWidth="1"/>
    <col min="56" max="56" width="13.7109375" style="99" customWidth="1"/>
    <col min="57" max="57" width="12.7109375" style="99" customWidth="1"/>
    <col min="58" max="58" width="13.7109375" style="99" customWidth="1"/>
    <col min="59" max="59" width="12.7109375" style="99" customWidth="1"/>
    <col min="60" max="60" width="13.7109375" style="99" customWidth="1"/>
    <col min="61" max="61" width="12.7109375" style="99" customWidth="1"/>
    <col min="62" max="62" width="13.7109375" style="99" customWidth="1"/>
    <col min="63" max="63" width="12.7109375" style="99" customWidth="1"/>
    <col min="64" max="64" width="13.7109375" style="99" customWidth="1"/>
    <col min="65" max="65" width="12.7109375" style="99" customWidth="1"/>
    <col min="66" max="66" width="15" style="99" bestFit="1" customWidth="1"/>
    <col min="67" max="67" width="12.7109375" style="99" customWidth="1"/>
    <col min="68" max="70" width="13.7109375" style="99" customWidth="1"/>
    <col min="71" max="71" width="0.7109375" style="99" customWidth="1"/>
    <col min="72" max="72" width="58.42578125" style="99" customWidth="1"/>
    <col min="73" max="73" width="8.7109375" style="99"/>
    <col min="74" max="74" width="11.5703125" style="99" bestFit="1" customWidth="1"/>
    <col min="75" max="75" width="10.140625" style="99" bestFit="1" customWidth="1"/>
    <col min="76" max="16384" width="8.7109375" style="99"/>
  </cols>
  <sheetData>
    <row r="1" spans="2:75" x14ac:dyDescent="0.25">
      <c r="F1" s="100"/>
    </row>
    <row r="2" spans="2:75" x14ac:dyDescent="0.25">
      <c r="F2" s="101"/>
      <c r="G2" s="102"/>
      <c r="H2" s="101"/>
      <c r="I2" s="101"/>
      <c r="J2" s="101"/>
      <c r="K2" s="101"/>
      <c r="L2" s="101"/>
    </row>
    <row r="3" spans="2:75" x14ac:dyDescent="0.25">
      <c r="F3" s="101"/>
      <c r="G3" s="102"/>
      <c r="H3" s="101"/>
      <c r="I3" s="101"/>
      <c r="J3" s="101"/>
      <c r="K3" s="101"/>
      <c r="L3" s="101"/>
    </row>
    <row r="4" spans="2:75" ht="28.5" x14ac:dyDescent="0.45">
      <c r="F4" s="101"/>
      <c r="G4" s="102"/>
      <c r="H4" s="101"/>
      <c r="I4" s="101"/>
      <c r="J4" s="101"/>
      <c r="K4" s="101"/>
      <c r="L4" s="101"/>
      <c r="Q4" s="103"/>
      <c r="S4" s="103"/>
      <c r="U4" s="103"/>
      <c r="W4" s="103"/>
      <c r="Y4" s="103"/>
      <c r="AA4" s="103"/>
      <c r="AC4" s="103"/>
      <c r="AE4" s="103"/>
      <c r="AG4" s="103"/>
      <c r="AI4" s="103"/>
      <c r="AK4" s="103"/>
      <c r="AM4" s="103"/>
      <c r="AO4" s="103"/>
      <c r="AQ4" s="103"/>
      <c r="AS4" s="103"/>
      <c r="AU4" s="103"/>
      <c r="AW4" s="103"/>
      <c r="AY4" s="103"/>
      <c r="BA4" s="103"/>
      <c r="BC4" s="103"/>
      <c r="BE4" s="103"/>
      <c r="BG4" s="103"/>
      <c r="BI4" s="103"/>
      <c r="BK4" s="103"/>
      <c r="BM4" s="103"/>
      <c r="BO4" s="103"/>
    </row>
    <row r="5" spans="2:75" x14ac:dyDescent="0.25">
      <c r="F5" s="101"/>
      <c r="G5" s="102"/>
      <c r="H5" s="101"/>
      <c r="I5" s="101"/>
      <c r="J5" s="101"/>
      <c r="K5" s="101"/>
      <c r="L5" s="101"/>
      <c r="Q5" s="104"/>
      <c r="S5" s="104"/>
      <c r="U5" s="104"/>
      <c r="W5" s="104"/>
      <c r="Y5" s="104"/>
      <c r="AA5" s="104"/>
      <c r="AC5" s="104"/>
      <c r="AE5" s="104"/>
      <c r="AG5" s="104"/>
      <c r="AI5" s="104"/>
      <c r="AK5" s="104"/>
      <c r="AM5" s="104"/>
      <c r="AO5" s="104"/>
      <c r="AQ5" s="104"/>
      <c r="AS5" s="104"/>
      <c r="AU5" s="104"/>
      <c r="AW5" s="104"/>
      <c r="AY5" s="104"/>
      <c r="BA5" s="104"/>
      <c r="BC5" s="104"/>
      <c r="BE5" s="104"/>
      <c r="BG5" s="104"/>
      <c r="BI5" s="104"/>
      <c r="BK5" s="104"/>
      <c r="BM5" s="104"/>
      <c r="BO5" s="104"/>
    </row>
    <row r="6" spans="2:75" ht="29.25" thickBot="1" x14ac:dyDescent="0.5">
      <c r="B6" s="103" t="s">
        <v>450</v>
      </c>
      <c r="C6" s="103"/>
      <c r="D6" s="103"/>
      <c r="E6" s="103"/>
      <c r="F6" s="101"/>
      <c r="G6" s="102"/>
      <c r="H6" s="105"/>
      <c r="I6" s="105"/>
      <c r="J6" s="105"/>
      <c r="K6" s="105"/>
      <c r="L6" s="101"/>
      <c r="M6" s="100"/>
      <c r="Q6" s="103" t="s">
        <v>411</v>
      </c>
      <c r="S6" s="103"/>
      <c r="U6" s="103"/>
      <c r="W6" s="103"/>
      <c r="Y6" s="103"/>
      <c r="AA6" s="103"/>
      <c r="AC6" s="103"/>
      <c r="AE6" s="103"/>
      <c r="AG6" s="103"/>
      <c r="AI6" s="103"/>
      <c r="AK6" s="103"/>
      <c r="AM6" s="103"/>
      <c r="AO6" s="103"/>
      <c r="AQ6" s="103"/>
      <c r="AS6" s="103"/>
      <c r="AU6" s="103"/>
      <c r="AW6" s="103"/>
      <c r="AY6" s="103"/>
      <c r="BA6" s="103"/>
      <c r="BC6" s="103"/>
      <c r="BE6" s="103"/>
      <c r="BG6" s="103"/>
      <c r="BI6" s="103"/>
      <c r="BK6" s="103"/>
      <c r="BM6" s="103"/>
      <c r="BO6" s="103"/>
    </row>
    <row r="7" spans="2:75" x14ac:dyDescent="0.25">
      <c r="B7" s="114" t="s">
        <v>236</v>
      </c>
      <c r="C7" s="54"/>
      <c r="D7" s="54"/>
      <c r="E7" s="54"/>
      <c r="F7" s="115"/>
      <c r="G7" s="116"/>
      <c r="H7" s="115"/>
      <c r="I7" s="115"/>
      <c r="J7" s="115"/>
      <c r="K7" s="115"/>
      <c r="L7" s="115"/>
      <c r="M7" s="54"/>
      <c r="N7" s="244" t="s">
        <v>409</v>
      </c>
      <c r="O7" s="245"/>
      <c r="P7" s="54"/>
      <c r="Q7" s="114" t="s">
        <v>412</v>
      </c>
      <c r="R7" s="54"/>
      <c r="S7" s="114"/>
      <c r="T7" s="54"/>
      <c r="U7" s="114"/>
      <c r="V7" s="54"/>
      <c r="W7" s="114"/>
      <c r="X7" s="54"/>
      <c r="Y7" s="114"/>
      <c r="Z7" s="54"/>
      <c r="AA7" s="114"/>
      <c r="AB7" s="54"/>
      <c r="AC7" s="114"/>
      <c r="AD7" s="54"/>
      <c r="AE7" s="114"/>
      <c r="AF7" s="54"/>
      <c r="AG7" s="114"/>
      <c r="AH7" s="54"/>
      <c r="AI7" s="114"/>
      <c r="AJ7" s="54"/>
      <c r="AK7" s="114"/>
      <c r="AL7" s="54"/>
      <c r="AM7" s="114"/>
      <c r="AN7" s="54"/>
      <c r="AO7" s="114"/>
      <c r="AP7" s="54"/>
      <c r="AQ7" s="114"/>
      <c r="AR7" s="54"/>
      <c r="AS7" s="114"/>
      <c r="AT7" s="54"/>
      <c r="AU7" s="114"/>
      <c r="AV7" s="54"/>
      <c r="AW7" s="114"/>
      <c r="AX7" s="54"/>
      <c r="AY7" s="114"/>
      <c r="AZ7" s="54"/>
      <c r="BA7" s="114"/>
      <c r="BB7" s="54"/>
      <c r="BC7" s="114"/>
      <c r="BD7" s="54"/>
      <c r="BE7" s="114"/>
      <c r="BF7" s="54"/>
      <c r="BG7" s="114"/>
      <c r="BH7" s="54"/>
      <c r="BI7" s="114"/>
      <c r="BJ7" s="54"/>
      <c r="BK7" s="114"/>
      <c r="BL7" s="54"/>
      <c r="BM7" s="114"/>
      <c r="BN7" s="54"/>
      <c r="BO7" s="114"/>
      <c r="BP7" s="54"/>
      <c r="BQ7" s="54"/>
      <c r="BR7" s="54"/>
      <c r="BS7" s="54"/>
      <c r="BT7" s="54"/>
    </row>
    <row r="8" spans="2:75" ht="15" customHeight="1" thickBot="1" x14ac:dyDescent="0.3">
      <c r="B8" s="114"/>
      <c r="C8" s="54"/>
      <c r="D8" s="54"/>
      <c r="E8" s="54"/>
      <c r="F8" s="115"/>
      <c r="G8" s="116"/>
      <c r="H8" s="115"/>
      <c r="I8" s="115"/>
      <c r="J8" s="115"/>
      <c r="K8" s="115"/>
      <c r="L8" s="115"/>
      <c r="M8" s="54"/>
      <c r="N8" s="246"/>
      <c r="O8" s="247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</row>
    <row r="9" spans="2:75" ht="15.75" thickBot="1" x14ac:dyDescent="0.3">
      <c r="B9" s="117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248"/>
      <c r="O9" s="249"/>
      <c r="P9" s="54"/>
      <c r="Q9" s="240" t="s">
        <v>413</v>
      </c>
      <c r="R9" s="241"/>
      <c r="S9" s="241"/>
      <c r="T9" s="242"/>
      <c r="U9" s="240" t="s">
        <v>414</v>
      </c>
      <c r="V9" s="241"/>
      <c r="W9" s="241"/>
      <c r="X9" s="242"/>
      <c r="Y9" s="240" t="s">
        <v>415</v>
      </c>
      <c r="Z9" s="241"/>
      <c r="AA9" s="241"/>
      <c r="AB9" s="242"/>
      <c r="AC9" s="240" t="s">
        <v>416</v>
      </c>
      <c r="AD9" s="241"/>
      <c r="AE9" s="241"/>
      <c r="AF9" s="242"/>
      <c r="AG9" s="240" t="s">
        <v>417</v>
      </c>
      <c r="AH9" s="241"/>
      <c r="AI9" s="241"/>
      <c r="AJ9" s="242"/>
      <c r="AK9" s="240" t="s">
        <v>418</v>
      </c>
      <c r="AL9" s="241"/>
      <c r="AM9" s="241"/>
      <c r="AN9" s="242"/>
      <c r="AO9" s="240" t="s">
        <v>419</v>
      </c>
      <c r="AP9" s="241"/>
      <c r="AQ9" s="241"/>
      <c r="AR9" s="242"/>
      <c r="AS9" s="240" t="s">
        <v>420</v>
      </c>
      <c r="AT9" s="241"/>
      <c r="AU9" s="241"/>
      <c r="AV9" s="242"/>
      <c r="AW9" s="240" t="s">
        <v>421</v>
      </c>
      <c r="AX9" s="241"/>
      <c r="AY9" s="241"/>
      <c r="AZ9" s="242"/>
      <c r="BA9" s="240" t="s">
        <v>422</v>
      </c>
      <c r="BB9" s="241"/>
      <c r="BC9" s="241"/>
      <c r="BD9" s="242"/>
      <c r="BE9" s="240" t="s">
        <v>423</v>
      </c>
      <c r="BF9" s="241"/>
      <c r="BG9" s="241"/>
      <c r="BH9" s="242"/>
      <c r="BI9" s="240" t="s">
        <v>424</v>
      </c>
      <c r="BJ9" s="241"/>
      <c r="BK9" s="241"/>
      <c r="BL9" s="242"/>
      <c r="BM9" s="225" t="s">
        <v>425</v>
      </c>
      <c r="BN9" s="226"/>
      <c r="BO9" s="226"/>
      <c r="BP9" s="227"/>
      <c r="BQ9" s="273" t="s">
        <v>514</v>
      </c>
      <c r="BR9" s="274"/>
      <c r="BS9" s="54"/>
      <c r="BT9" s="268" t="s">
        <v>515</v>
      </c>
    </row>
    <row r="10" spans="2:75" s="106" customFormat="1" ht="26.25" customHeight="1" thickBot="1" x14ac:dyDescent="0.3">
      <c r="B10" s="263" t="s">
        <v>16</v>
      </c>
      <c r="C10" s="265" t="s">
        <v>17</v>
      </c>
      <c r="D10" s="266"/>
      <c r="E10" s="266"/>
      <c r="F10" s="266"/>
      <c r="G10" s="265" t="s">
        <v>18</v>
      </c>
      <c r="H10" s="267"/>
      <c r="I10" s="250" t="s">
        <v>19</v>
      </c>
      <c r="J10" s="250"/>
      <c r="K10" s="250" t="s">
        <v>20</v>
      </c>
      <c r="L10" s="250"/>
      <c r="M10" s="250" t="s">
        <v>21</v>
      </c>
      <c r="N10" s="252" t="s">
        <v>22</v>
      </c>
      <c r="O10" s="252" t="s">
        <v>408</v>
      </c>
      <c r="P10" s="261" t="s">
        <v>24</v>
      </c>
      <c r="Q10" s="228" t="s">
        <v>485</v>
      </c>
      <c r="R10" s="229"/>
      <c r="S10" s="230" t="s">
        <v>486</v>
      </c>
      <c r="T10" s="231"/>
      <c r="U10" s="228" t="s">
        <v>485</v>
      </c>
      <c r="V10" s="229"/>
      <c r="W10" s="230" t="s">
        <v>486</v>
      </c>
      <c r="X10" s="231"/>
      <c r="Y10" s="228" t="s">
        <v>485</v>
      </c>
      <c r="Z10" s="229"/>
      <c r="AA10" s="230" t="s">
        <v>486</v>
      </c>
      <c r="AB10" s="231"/>
      <c r="AC10" s="228" t="s">
        <v>485</v>
      </c>
      <c r="AD10" s="229"/>
      <c r="AE10" s="230" t="s">
        <v>486</v>
      </c>
      <c r="AF10" s="231"/>
      <c r="AG10" s="228" t="s">
        <v>485</v>
      </c>
      <c r="AH10" s="229"/>
      <c r="AI10" s="230" t="s">
        <v>486</v>
      </c>
      <c r="AJ10" s="231"/>
      <c r="AK10" s="228" t="s">
        <v>485</v>
      </c>
      <c r="AL10" s="229"/>
      <c r="AM10" s="230" t="s">
        <v>486</v>
      </c>
      <c r="AN10" s="231"/>
      <c r="AO10" s="228" t="s">
        <v>485</v>
      </c>
      <c r="AP10" s="229"/>
      <c r="AQ10" s="230" t="s">
        <v>486</v>
      </c>
      <c r="AR10" s="231"/>
      <c r="AS10" s="228" t="s">
        <v>485</v>
      </c>
      <c r="AT10" s="229"/>
      <c r="AU10" s="230" t="s">
        <v>486</v>
      </c>
      <c r="AV10" s="231"/>
      <c r="AW10" s="228" t="s">
        <v>485</v>
      </c>
      <c r="AX10" s="229"/>
      <c r="AY10" s="230" t="s">
        <v>486</v>
      </c>
      <c r="AZ10" s="231"/>
      <c r="BA10" s="228" t="s">
        <v>485</v>
      </c>
      <c r="BB10" s="229"/>
      <c r="BC10" s="230" t="s">
        <v>486</v>
      </c>
      <c r="BD10" s="231"/>
      <c r="BE10" s="228" t="s">
        <v>485</v>
      </c>
      <c r="BF10" s="229"/>
      <c r="BG10" s="230" t="s">
        <v>486</v>
      </c>
      <c r="BH10" s="231"/>
      <c r="BI10" s="228" t="s">
        <v>485</v>
      </c>
      <c r="BJ10" s="229"/>
      <c r="BK10" s="230" t="s">
        <v>486</v>
      </c>
      <c r="BL10" s="231"/>
      <c r="BM10" s="228" t="s">
        <v>485</v>
      </c>
      <c r="BN10" s="229"/>
      <c r="BO10" s="230" t="s">
        <v>486</v>
      </c>
      <c r="BP10" s="231"/>
      <c r="BQ10" s="275"/>
      <c r="BR10" s="276"/>
      <c r="BS10" s="118"/>
      <c r="BT10" s="269"/>
    </row>
    <row r="11" spans="2:75" s="106" customFormat="1" ht="15" customHeight="1" x14ac:dyDescent="0.25">
      <c r="B11" s="264"/>
      <c r="C11" s="258" t="s">
        <v>489</v>
      </c>
      <c r="D11" s="259"/>
      <c r="E11" s="260"/>
      <c r="F11" s="251" t="s">
        <v>26</v>
      </c>
      <c r="G11" s="251" t="s">
        <v>27</v>
      </c>
      <c r="H11" s="251" t="s">
        <v>28</v>
      </c>
      <c r="I11" s="251" t="s">
        <v>584</v>
      </c>
      <c r="J11" s="251" t="s">
        <v>583</v>
      </c>
      <c r="K11" s="251" t="s">
        <v>31</v>
      </c>
      <c r="L11" s="251" t="s">
        <v>32</v>
      </c>
      <c r="M11" s="251"/>
      <c r="N11" s="253"/>
      <c r="O11" s="253"/>
      <c r="P11" s="262"/>
      <c r="Q11" s="232" t="s">
        <v>487</v>
      </c>
      <c r="R11" s="234" t="s">
        <v>488</v>
      </c>
      <c r="S11" s="236" t="s">
        <v>487</v>
      </c>
      <c r="T11" s="238" t="s">
        <v>488</v>
      </c>
      <c r="U11" s="232" t="s">
        <v>487</v>
      </c>
      <c r="V11" s="234" t="s">
        <v>488</v>
      </c>
      <c r="W11" s="236" t="s">
        <v>487</v>
      </c>
      <c r="X11" s="238" t="s">
        <v>488</v>
      </c>
      <c r="Y11" s="232" t="s">
        <v>487</v>
      </c>
      <c r="Z11" s="234" t="s">
        <v>488</v>
      </c>
      <c r="AA11" s="236" t="s">
        <v>487</v>
      </c>
      <c r="AB11" s="238" t="s">
        <v>488</v>
      </c>
      <c r="AC11" s="232" t="s">
        <v>487</v>
      </c>
      <c r="AD11" s="234" t="s">
        <v>488</v>
      </c>
      <c r="AE11" s="236" t="s">
        <v>487</v>
      </c>
      <c r="AF11" s="238" t="s">
        <v>488</v>
      </c>
      <c r="AG11" s="232" t="s">
        <v>487</v>
      </c>
      <c r="AH11" s="234" t="s">
        <v>488</v>
      </c>
      <c r="AI11" s="236" t="s">
        <v>487</v>
      </c>
      <c r="AJ11" s="238" t="s">
        <v>488</v>
      </c>
      <c r="AK11" s="232" t="s">
        <v>487</v>
      </c>
      <c r="AL11" s="234" t="s">
        <v>488</v>
      </c>
      <c r="AM11" s="236" t="s">
        <v>487</v>
      </c>
      <c r="AN11" s="238" t="s">
        <v>488</v>
      </c>
      <c r="AO11" s="232" t="s">
        <v>487</v>
      </c>
      <c r="AP11" s="234" t="s">
        <v>488</v>
      </c>
      <c r="AQ11" s="236" t="s">
        <v>487</v>
      </c>
      <c r="AR11" s="238" t="s">
        <v>488</v>
      </c>
      <c r="AS11" s="232" t="s">
        <v>487</v>
      </c>
      <c r="AT11" s="234" t="s">
        <v>488</v>
      </c>
      <c r="AU11" s="236" t="s">
        <v>487</v>
      </c>
      <c r="AV11" s="238" t="s">
        <v>488</v>
      </c>
      <c r="AW11" s="232" t="s">
        <v>487</v>
      </c>
      <c r="AX11" s="234" t="s">
        <v>488</v>
      </c>
      <c r="AY11" s="236" t="s">
        <v>487</v>
      </c>
      <c r="AZ11" s="238" t="s">
        <v>488</v>
      </c>
      <c r="BA11" s="232" t="s">
        <v>487</v>
      </c>
      <c r="BB11" s="234" t="s">
        <v>488</v>
      </c>
      <c r="BC11" s="236" t="s">
        <v>487</v>
      </c>
      <c r="BD11" s="238" t="s">
        <v>488</v>
      </c>
      <c r="BE11" s="232" t="s">
        <v>487</v>
      </c>
      <c r="BF11" s="234" t="s">
        <v>488</v>
      </c>
      <c r="BG11" s="236" t="s">
        <v>487</v>
      </c>
      <c r="BH11" s="238" t="s">
        <v>488</v>
      </c>
      <c r="BI11" s="232" t="s">
        <v>487</v>
      </c>
      <c r="BJ11" s="234" t="s">
        <v>488</v>
      </c>
      <c r="BK11" s="236" t="s">
        <v>487</v>
      </c>
      <c r="BL11" s="238" t="s">
        <v>488</v>
      </c>
      <c r="BM11" s="232" t="s">
        <v>487</v>
      </c>
      <c r="BN11" s="234" t="s">
        <v>488</v>
      </c>
      <c r="BO11" s="236" t="s">
        <v>487</v>
      </c>
      <c r="BP11" s="238" t="s">
        <v>488</v>
      </c>
      <c r="BQ11" s="271" t="s">
        <v>487</v>
      </c>
      <c r="BR11" s="277" t="s">
        <v>488</v>
      </c>
      <c r="BS11" s="118"/>
      <c r="BT11" s="269"/>
    </row>
    <row r="12" spans="2:75" s="106" customFormat="1" ht="30.75" thickBot="1" x14ac:dyDescent="0.3">
      <c r="B12" s="264"/>
      <c r="C12" s="119" t="s">
        <v>487</v>
      </c>
      <c r="D12" s="120" t="s">
        <v>17</v>
      </c>
      <c r="E12" s="121" t="s">
        <v>490</v>
      </c>
      <c r="F12" s="251"/>
      <c r="G12" s="251"/>
      <c r="H12" s="251"/>
      <c r="I12" s="251"/>
      <c r="J12" s="251"/>
      <c r="K12" s="251"/>
      <c r="L12" s="251"/>
      <c r="M12" s="251"/>
      <c r="N12" s="254"/>
      <c r="O12" s="254"/>
      <c r="P12" s="262"/>
      <c r="Q12" s="233"/>
      <c r="R12" s="235"/>
      <c r="S12" s="237"/>
      <c r="T12" s="239"/>
      <c r="U12" s="233"/>
      <c r="V12" s="235"/>
      <c r="W12" s="237"/>
      <c r="X12" s="239"/>
      <c r="Y12" s="233"/>
      <c r="Z12" s="235"/>
      <c r="AA12" s="237"/>
      <c r="AB12" s="239"/>
      <c r="AC12" s="233"/>
      <c r="AD12" s="235"/>
      <c r="AE12" s="237"/>
      <c r="AF12" s="239"/>
      <c r="AG12" s="233"/>
      <c r="AH12" s="235"/>
      <c r="AI12" s="237"/>
      <c r="AJ12" s="239"/>
      <c r="AK12" s="233"/>
      <c r="AL12" s="235"/>
      <c r="AM12" s="237"/>
      <c r="AN12" s="239"/>
      <c r="AO12" s="233"/>
      <c r="AP12" s="235"/>
      <c r="AQ12" s="237"/>
      <c r="AR12" s="239"/>
      <c r="AS12" s="233"/>
      <c r="AT12" s="235"/>
      <c r="AU12" s="237"/>
      <c r="AV12" s="239"/>
      <c r="AW12" s="233"/>
      <c r="AX12" s="235"/>
      <c r="AY12" s="237"/>
      <c r="AZ12" s="239"/>
      <c r="BA12" s="233"/>
      <c r="BB12" s="235"/>
      <c r="BC12" s="237"/>
      <c r="BD12" s="239"/>
      <c r="BE12" s="233"/>
      <c r="BF12" s="235"/>
      <c r="BG12" s="237"/>
      <c r="BH12" s="239"/>
      <c r="BI12" s="233"/>
      <c r="BJ12" s="235"/>
      <c r="BK12" s="237"/>
      <c r="BL12" s="239"/>
      <c r="BM12" s="233"/>
      <c r="BN12" s="235"/>
      <c r="BO12" s="237"/>
      <c r="BP12" s="239"/>
      <c r="BQ12" s="272"/>
      <c r="BR12" s="278"/>
      <c r="BS12" s="118"/>
      <c r="BT12" s="270"/>
    </row>
    <row r="13" spans="2:75" ht="45" x14ac:dyDescent="0.25">
      <c r="B13" s="122" t="s">
        <v>601</v>
      </c>
      <c r="C13" s="193">
        <v>12</v>
      </c>
      <c r="D13" s="195"/>
      <c r="E13" s="125" t="s">
        <v>259</v>
      </c>
      <c r="F13" s="195" t="s">
        <v>561</v>
      </c>
      <c r="G13" s="197">
        <v>44197</v>
      </c>
      <c r="H13" s="197">
        <v>44561</v>
      </c>
      <c r="I13" s="96">
        <v>58436.555</v>
      </c>
      <c r="J13" s="210">
        <f>C13*'Base de Cálculo Reunião'!G13</f>
        <v>151803.96</v>
      </c>
      <c r="K13" s="128">
        <f t="shared" ref="K13:K33" si="0">J13-I13</f>
        <v>93367.404999999999</v>
      </c>
      <c r="L13" s="129">
        <f>IFERROR(K13/I13,0)</f>
        <v>1.5977568321746551</v>
      </c>
      <c r="M13" s="129">
        <f>IFERROR(J13/$J$33,0)</f>
        <v>0.35824962196106142</v>
      </c>
      <c r="N13" s="130"/>
      <c r="O13" s="130"/>
      <c r="P13" s="131" t="str">
        <f>'1. Formulário Identidade'!$C$9</f>
        <v>Anita Affonso Ferreira</v>
      </c>
      <c r="Q13" s="132"/>
      <c r="R13" s="96"/>
      <c r="S13" s="133"/>
      <c r="T13" s="96"/>
      <c r="U13" s="134"/>
      <c r="V13" s="96"/>
      <c r="W13" s="133"/>
      <c r="X13" s="96"/>
      <c r="Y13" s="134"/>
      <c r="Z13" s="96"/>
      <c r="AA13" s="133"/>
      <c r="AB13" s="96"/>
      <c r="AC13" s="134"/>
      <c r="AD13" s="96"/>
      <c r="AE13" s="133"/>
      <c r="AF13" s="96"/>
      <c r="AG13" s="134"/>
      <c r="AH13" s="96"/>
      <c r="AI13" s="133"/>
      <c r="AJ13" s="96"/>
      <c r="AK13" s="134"/>
      <c r="AL13" s="96"/>
      <c r="AM13" s="133"/>
      <c r="AN13" s="96"/>
      <c r="AO13" s="134"/>
      <c r="AP13" s="96"/>
      <c r="AQ13" s="133"/>
      <c r="AR13" s="96"/>
      <c r="AS13" s="134"/>
      <c r="AT13" s="96"/>
      <c r="AU13" s="133"/>
      <c r="AV13" s="96"/>
      <c r="AW13" s="134"/>
      <c r="AX13" s="96"/>
      <c r="AY13" s="133"/>
      <c r="AZ13" s="96"/>
      <c r="BA13" s="134"/>
      <c r="BB13" s="96"/>
      <c r="BC13" s="133"/>
      <c r="BD13" s="96"/>
      <c r="BE13" s="134"/>
      <c r="BF13" s="96"/>
      <c r="BG13" s="133"/>
      <c r="BH13" s="96"/>
      <c r="BI13" s="134"/>
      <c r="BJ13" s="96"/>
      <c r="BK13" s="133"/>
      <c r="BL13" s="96"/>
      <c r="BM13" s="134">
        <f t="shared" ref="BM13:BM32" si="1">Q13+U13+Y13+AC13+AG13+AK13+AO13+AS13+AW13+BA13+BE13+BI13</f>
        <v>0</v>
      </c>
      <c r="BN13" s="96">
        <f t="shared" ref="BN13:BP13" si="2">R13+V13+Z13+AD13+AH13+AL13+AP13+AT13+AX13+BB13+BF13+BJ13</f>
        <v>0</v>
      </c>
      <c r="BO13" s="133">
        <f t="shared" ref="BO13:BO32" si="3">S13+W13+AA13+AE13+AI13+AM13+AQ13+AU13+AY13+BC13+BG13+BK13</f>
        <v>0</v>
      </c>
      <c r="BP13" s="96">
        <f t="shared" si="2"/>
        <v>0</v>
      </c>
      <c r="BQ13" s="135">
        <f>IFERROR(BO13/BM13,0)</f>
        <v>0</v>
      </c>
      <c r="BR13" s="135">
        <f>IFERROR(BP13/BN13,0)</f>
        <v>0</v>
      </c>
      <c r="BS13" s="136"/>
      <c r="BT13" s="137"/>
      <c r="BW13" s="107"/>
    </row>
    <row r="14" spans="2:75" ht="62.45" customHeight="1" x14ac:dyDescent="0.25">
      <c r="B14" s="122" t="s">
        <v>602</v>
      </c>
      <c r="C14" s="193">
        <v>2</v>
      </c>
      <c r="D14" s="195"/>
      <c r="E14" s="125" t="s">
        <v>260</v>
      </c>
      <c r="F14" s="195" t="s">
        <v>564</v>
      </c>
      <c r="G14" s="197">
        <v>44197</v>
      </c>
      <c r="H14" s="197">
        <v>44561</v>
      </c>
      <c r="I14" s="96">
        <v>144468.86500000002</v>
      </c>
      <c r="J14" s="210">
        <f>C14*'Base de Cálculo Reunião'!G13</f>
        <v>25300.66</v>
      </c>
      <c r="K14" s="128">
        <f t="shared" si="0"/>
        <v>-119168.20500000002</v>
      </c>
      <c r="L14" s="129">
        <f>IFERROR(K14/I14,0)</f>
        <v>-0.82487119283452526</v>
      </c>
      <c r="M14" s="129">
        <f>IFERROR(J14/$J$33,0)</f>
        <v>5.9708270326843574E-2</v>
      </c>
      <c r="N14" s="130"/>
      <c r="O14" s="130"/>
      <c r="P14" s="131" t="str">
        <f>'1. Formulário Identidade'!$C$9</f>
        <v>Anita Affonso Ferreira</v>
      </c>
      <c r="Q14" s="132"/>
      <c r="R14" s="96"/>
      <c r="S14" s="133"/>
      <c r="T14" s="96"/>
      <c r="U14" s="134"/>
      <c r="V14" s="96"/>
      <c r="W14" s="133"/>
      <c r="X14" s="96"/>
      <c r="Y14" s="134"/>
      <c r="Z14" s="96"/>
      <c r="AA14" s="133"/>
      <c r="AB14" s="96"/>
      <c r="AC14" s="134"/>
      <c r="AD14" s="96"/>
      <c r="AE14" s="133"/>
      <c r="AF14" s="96"/>
      <c r="AG14" s="134"/>
      <c r="AH14" s="96"/>
      <c r="AI14" s="133"/>
      <c r="AJ14" s="96"/>
      <c r="AK14" s="134"/>
      <c r="AL14" s="96"/>
      <c r="AM14" s="133"/>
      <c r="AN14" s="96"/>
      <c r="AO14" s="134"/>
      <c r="AP14" s="96"/>
      <c r="AQ14" s="133"/>
      <c r="AR14" s="96"/>
      <c r="AS14" s="134"/>
      <c r="AT14" s="96"/>
      <c r="AU14" s="133"/>
      <c r="AV14" s="96"/>
      <c r="AW14" s="134"/>
      <c r="AX14" s="96"/>
      <c r="AY14" s="133"/>
      <c r="AZ14" s="96"/>
      <c r="BA14" s="134"/>
      <c r="BB14" s="96"/>
      <c r="BC14" s="133"/>
      <c r="BD14" s="96"/>
      <c r="BE14" s="134"/>
      <c r="BF14" s="96"/>
      <c r="BG14" s="133"/>
      <c r="BH14" s="96"/>
      <c r="BI14" s="134"/>
      <c r="BJ14" s="96"/>
      <c r="BK14" s="133"/>
      <c r="BL14" s="96"/>
      <c r="BM14" s="134">
        <f t="shared" si="1"/>
        <v>0</v>
      </c>
      <c r="BN14" s="96">
        <f t="shared" ref="BN14:BN32" si="4">R14+V14+Z14+AD14+AH14+AL14+AP14+AT14+AX14+BB14+BF14+BJ14</f>
        <v>0</v>
      </c>
      <c r="BO14" s="133">
        <f t="shared" si="3"/>
        <v>0</v>
      </c>
      <c r="BP14" s="96">
        <f t="shared" ref="BP14:BP32" si="5">T14+X14+AB14+AF14+AJ14+AN14+AR14+AV14+AZ14+BD14+BH14+BL14</f>
        <v>0</v>
      </c>
      <c r="BQ14" s="135">
        <f t="shared" ref="BQ14:BQ32" si="6">IFERROR(BO14/BM14,0)</f>
        <v>0</v>
      </c>
      <c r="BR14" s="135">
        <f t="shared" ref="BR14:BR32" si="7">IFERROR(BP14/BN14,0)</f>
        <v>0</v>
      </c>
      <c r="BS14" s="136"/>
      <c r="BT14" s="138"/>
      <c r="BV14" s="107"/>
    </row>
    <row r="15" spans="2:75" ht="102" customHeight="1" x14ac:dyDescent="0.25">
      <c r="B15" s="122" t="s">
        <v>603</v>
      </c>
      <c r="C15" s="193">
        <v>1</v>
      </c>
      <c r="D15" s="196" t="s">
        <v>586</v>
      </c>
      <c r="E15" s="125" t="s">
        <v>456</v>
      </c>
      <c r="F15" s="195" t="s">
        <v>567</v>
      </c>
      <c r="G15" s="197">
        <v>44197</v>
      </c>
      <c r="H15" s="197">
        <v>44561</v>
      </c>
      <c r="I15" s="96">
        <v>0</v>
      </c>
      <c r="J15" s="97">
        <f>C15*'Base de Cálculo Reunião'!F2</f>
        <v>1077.3</v>
      </c>
      <c r="K15" s="128">
        <f t="shared" si="0"/>
        <v>1077.3</v>
      </c>
      <c r="L15" s="129">
        <f t="shared" ref="L15:L33" si="8">IFERROR(K15/I15,0)</f>
        <v>0</v>
      </c>
      <c r="M15" s="129">
        <f t="shared" ref="M15:M33" si="9">IFERROR(J15/$J$33,0)</f>
        <v>2.5423731880159879E-3</v>
      </c>
      <c r="N15" s="130"/>
      <c r="O15" s="130"/>
      <c r="P15" s="131" t="str">
        <f>'1. Formulário Identidade'!$C$9</f>
        <v>Anita Affonso Ferreira</v>
      </c>
      <c r="Q15" s="132"/>
      <c r="R15" s="96"/>
      <c r="S15" s="133"/>
      <c r="T15" s="96"/>
      <c r="U15" s="132"/>
      <c r="V15" s="96"/>
      <c r="W15" s="133"/>
      <c r="X15" s="96"/>
      <c r="Y15" s="132"/>
      <c r="Z15" s="96"/>
      <c r="AA15" s="133"/>
      <c r="AB15" s="96"/>
      <c r="AC15" s="132"/>
      <c r="AD15" s="96"/>
      <c r="AE15" s="133"/>
      <c r="AF15" s="96"/>
      <c r="AG15" s="132"/>
      <c r="AH15" s="96"/>
      <c r="AI15" s="133"/>
      <c r="AJ15" s="96"/>
      <c r="AK15" s="132"/>
      <c r="AL15" s="96"/>
      <c r="AM15" s="133"/>
      <c r="AN15" s="96"/>
      <c r="AO15" s="132"/>
      <c r="AP15" s="96"/>
      <c r="AQ15" s="133"/>
      <c r="AR15" s="96"/>
      <c r="AS15" s="132"/>
      <c r="AT15" s="96"/>
      <c r="AU15" s="133"/>
      <c r="AV15" s="96"/>
      <c r="AW15" s="132"/>
      <c r="AX15" s="96"/>
      <c r="AY15" s="133"/>
      <c r="AZ15" s="96"/>
      <c r="BA15" s="132"/>
      <c r="BB15" s="96"/>
      <c r="BC15" s="133"/>
      <c r="BD15" s="96"/>
      <c r="BE15" s="132"/>
      <c r="BF15" s="96"/>
      <c r="BG15" s="133"/>
      <c r="BH15" s="96"/>
      <c r="BI15" s="132"/>
      <c r="BJ15" s="96"/>
      <c r="BK15" s="133"/>
      <c r="BL15" s="96"/>
      <c r="BM15" s="134">
        <f t="shared" si="1"/>
        <v>0</v>
      </c>
      <c r="BN15" s="96">
        <f t="shared" si="4"/>
        <v>0</v>
      </c>
      <c r="BO15" s="133">
        <f t="shared" si="3"/>
        <v>0</v>
      </c>
      <c r="BP15" s="96">
        <f t="shared" si="5"/>
        <v>0</v>
      </c>
      <c r="BQ15" s="135">
        <f t="shared" si="6"/>
        <v>0</v>
      </c>
      <c r="BR15" s="135">
        <f t="shared" si="7"/>
        <v>0</v>
      </c>
      <c r="BS15" s="136"/>
      <c r="BT15" s="138"/>
    </row>
    <row r="16" spans="2:75" ht="255" x14ac:dyDescent="0.25">
      <c r="B16" s="122" t="s">
        <v>587</v>
      </c>
      <c r="C16" s="193">
        <v>34</v>
      </c>
      <c r="D16" s="196" t="s">
        <v>607</v>
      </c>
      <c r="E16" s="125" t="s">
        <v>456</v>
      </c>
      <c r="F16" s="195" t="s">
        <v>572</v>
      </c>
      <c r="G16" s="197">
        <v>44197</v>
      </c>
      <c r="H16" s="197">
        <v>44561</v>
      </c>
      <c r="I16" s="96">
        <v>0</v>
      </c>
      <c r="J16" s="97">
        <f>C16*'Base de Cálculo Reunião'!F18*3</f>
        <v>104269.38666666666</v>
      </c>
      <c r="K16" s="128">
        <f>J16-I16</f>
        <v>104269.38666666666</v>
      </c>
      <c r="L16" s="129">
        <f t="shared" ref="L16:L20" si="10">IFERROR(K16/I16,0)</f>
        <v>0</v>
      </c>
      <c r="M16" s="129">
        <f t="shared" ref="M16:M20" si="11">IFERROR(J16/$J$33,0)</f>
        <v>0.24607044740759776</v>
      </c>
      <c r="N16" s="130"/>
      <c r="O16" s="130"/>
      <c r="P16" s="131" t="str">
        <f>'1. Formulário Identidade'!$C$9</f>
        <v>Anita Affonso Ferreira</v>
      </c>
      <c r="Q16" s="133"/>
      <c r="R16" s="96"/>
      <c r="S16" s="133"/>
      <c r="T16" s="96"/>
      <c r="U16" s="132"/>
      <c r="V16" s="96"/>
      <c r="W16" s="133"/>
      <c r="X16" s="96"/>
      <c r="Y16" s="132"/>
      <c r="Z16" s="96"/>
      <c r="AA16" s="133"/>
      <c r="AB16" s="96"/>
      <c r="AC16" s="132"/>
      <c r="AD16" s="96"/>
      <c r="AE16" s="133"/>
      <c r="AF16" s="96"/>
      <c r="AG16" s="132"/>
      <c r="AH16" s="96"/>
      <c r="AI16" s="133"/>
      <c r="AJ16" s="96"/>
      <c r="AK16" s="132"/>
      <c r="AL16" s="96"/>
      <c r="AM16" s="133"/>
      <c r="AN16" s="96"/>
      <c r="AO16" s="132"/>
      <c r="AP16" s="96"/>
      <c r="AQ16" s="133"/>
      <c r="AR16" s="96"/>
      <c r="AS16" s="132"/>
      <c r="AT16" s="96"/>
      <c r="AU16" s="133"/>
      <c r="AV16" s="96"/>
      <c r="AW16" s="132"/>
      <c r="AX16" s="96"/>
      <c r="AY16" s="133"/>
      <c r="AZ16" s="96"/>
      <c r="BA16" s="132"/>
      <c r="BB16" s="96"/>
      <c r="BC16" s="133"/>
      <c r="BD16" s="96"/>
      <c r="BE16" s="132"/>
      <c r="BF16" s="96"/>
      <c r="BG16" s="133"/>
      <c r="BH16" s="96"/>
      <c r="BI16" s="132"/>
      <c r="BJ16" s="96"/>
      <c r="BK16" s="133"/>
      <c r="BL16" s="96"/>
      <c r="BM16" s="134">
        <f t="shared" si="1"/>
        <v>0</v>
      </c>
      <c r="BN16" s="96">
        <f t="shared" si="4"/>
        <v>0</v>
      </c>
      <c r="BO16" s="133">
        <f t="shared" si="3"/>
        <v>0</v>
      </c>
      <c r="BP16" s="96">
        <f t="shared" si="5"/>
        <v>0</v>
      </c>
      <c r="BQ16" s="135">
        <f t="shared" si="6"/>
        <v>0</v>
      </c>
      <c r="BR16" s="135">
        <f t="shared" si="7"/>
        <v>0</v>
      </c>
      <c r="BS16" s="136"/>
      <c r="BT16" s="138"/>
    </row>
    <row r="17" spans="2:75" ht="199.5" customHeight="1" x14ac:dyDescent="0.25">
      <c r="B17" s="122" t="s">
        <v>604</v>
      </c>
      <c r="C17" s="198">
        <v>6</v>
      </c>
      <c r="D17" s="199" t="s">
        <v>568</v>
      </c>
      <c r="E17" s="200" t="s">
        <v>456</v>
      </c>
      <c r="F17" s="201" t="s">
        <v>569</v>
      </c>
      <c r="G17" s="202">
        <v>44197</v>
      </c>
      <c r="H17" s="202">
        <v>44561</v>
      </c>
      <c r="I17" s="96">
        <v>0</v>
      </c>
      <c r="J17" s="97">
        <v>0</v>
      </c>
      <c r="K17" s="128">
        <f t="shared" ref="K17:K20" si="12">J17-I17</f>
        <v>0</v>
      </c>
      <c r="L17" s="129">
        <f t="shared" si="10"/>
        <v>0</v>
      </c>
      <c r="M17" s="129">
        <f t="shared" si="11"/>
        <v>0</v>
      </c>
      <c r="N17" s="130"/>
      <c r="O17" s="130"/>
      <c r="P17" s="131" t="str">
        <f>'1. Formulário Identidade'!$C$9</f>
        <v>Anita Affonso Ferreira</v>
      </c>
      <c r="Q17" s="132"/>
      <c r="R17" s="96"/>
      <c r="S17" s="133"/>
      <c r="T17" s="96"/>
      <c r="U17" s="132"/>
      <c r="V17" s="96"/>
      <c r="W17" s="133"/>
      <c r="X17" s="96"/>
      <c r="Y17" s="132"/>
      <c r="Z17" s="96"/>
      <c r="AA17" s="133"/>
      <c r="AB17" s="96"/>
      <c r="AC17" s="132"/>
      <c r="AD17" s="96"/>
      <c r="AE17" s="133"/>
      <c r="AF17" s="96"/>
      <c r="AG17" s="132"/>
      <c r="AH17" s="96"/>
      <c r="AI17" s="133"/>
      <c r="AJ17" s="96"/>
      <c r="AK17" s="132"/>
      <c r="AL17" s="96"/>
      <c r="AM17" s="133"/>
      <c r="AN17" s="96"/>
      <c r="AO17" s="132"/>
      <c r="AP17" s="96"/>
      <c r="AQ17" s="133"/>
      <c r="AR17" s="96"/>
      <c r="AS17" s="132"/>
      <c r="AT17" s="96"/>
      <c r="AU17" s="133"/>
      <c r="AV17" s="96"/>
      <c r="AW17" s="132"/>
      <c r="AX17" s="96"/>
      <c r="AY17" s="133"/>
      <c r="AZ17" s="96"/>
      <c r="BA17" s="132"/>
      <c r="BB17" s="96"/>
      <c r="BC17" s="133"/>
      <c r="BD17" s="96"/>
      <c r="BE17" s="132"/>
      <c r="BF17" s="96"/>
      <c r="BG17" s="133"/>
      <c r="BH17" s="96"/>
      <c r="BI17" s="132"/>
      <c r="BJ17" s="96"/>
      <c r="BK17" s="133"/>
      <c r="BL17" s="96"/>
      <c r="BM17" s="134">
        <f t="shared" si="1"/>
        <v>0</v>
      </c>
      <c r="BN17" s="96">
        <f t="shared" si="4"/>
        <v>0</v>
      </c>
      <c r="BO17" s="133">
        <f t="shared" si="3"/>
        <v>0</v>
      </c>
      <c r="BP17" s="96">
        <f t="shared" si="5"/>
        <v>0</v>
      </c>
      <c r="BQ17" s="135">
        <f t="shared" si="6"/>
        <v>0</v>
      </c>
      <c r="BR17" s="135">
        <f t="shared" si="7"/>
        <v>0</v>
      </c>
      <c r="BS17" s="136"/>
      <c r="BT17" s="138"/>
    </row>
    <row r="18" spans="2:75" ht="150" x14ac:dyDescent="0.25">
      <c r="B18" s="122" t="s">
        <v>597</v>
      </c>
      <c r="C18" s="203">
        <v>1</v>
      </c>
      <c r="D18" s="196" t="s">
        <v>598</v>
      </c>
      <c r="E18" s="125" t="s">
        <v>456</v>
      </c>
      <c r="F18" s="195" t="s">
        <v>571</v>
      </c>
      <c r="G18" s="197">
        <v>44197</v>
      </c>
      <c r="H18" s="197">
        <v>44561</v>
      </c>
      <c r="I18" s="96">
        <v>0</v>
      </c>
      <c r="J18" s="97">
        <f>C18*'Base de Cálculo Reunião'!F18*3</f>
        <v>3066.7466666666664</v>
      </c>
      <c r="K18" s="128">
        <f t="shared" si="12"/>
        <v>3066.7466666666664</v>
      </c>
      <c r="L18" s="129">
        <f t="shared" si="10"/>
        <v>0</v>
      </c>
      <c r="M18" s="129">
        <f t="shared" si="11"/>
        <v>7.2373661002234635E-3</v>
      </c>
      <c r="N18" s="130"/>
      <c r="O18" s="130"/>
      <c r="P18" s="131" t="str">
        <f>'1. Formulário Identidade'!$C$9</f>
        <v>Anita Affonso Ferreira</v>
      </c>
      <c r="Q18" s="132"/>
      <c r="R18" s="96"/>
      <c r="S18" s="133"/>
      <c r="T18" s="96"/>
      <c r="U18" s="132"/>
      <c r="V18" s="96"/>
      <c r="W18" s="133"/>
      <c r="X18" s="96"/>
      <c r="Y18" s="132"/>
      <c r="Z18" s="96"/>
      <c r="AA18" s="133"/>
      <c r="AB18" s="96"/>
      <c r="AC18" s="132"/>
      <c r="AD18" s="96"/>
      <c r="AE18" s="133"/>
      <c r="AF18" s="96"/>
      <c r="AG18" s="132"/>
      <c r="AH18" s="96"/>
      <c r="AI18" s="133"/>
      <c r="AJ18" s="96"/>
      <c r="AK18" s="132"/>
      <c r="AL18" s="96"/>
      <c r="AM18" s="133"/>
      <c r="AN18" s="96"/>
      <c r="AO18" s="132"/>
      <c r="AP18" s="96"/>
      <c r="AQ18" s="133"/>
      <c r="AR18" s="96"/>
      <c r="AS18" s="132"/>
      <c r="AT18" s="96"/>
      <c r="AU18" s="133"/>
      <c r="AV18" s="96"/>
      <c r="AW18" s="132"/>
      <c r="AX18" s="96"/>
      <c r="AY18" s="133"/>
      <c r="AZ18" s="96"/>
      <c r="BA18" s="132"/>
      <c r="BB18" s="96"/>
      <c r="BC18" s="133"/>
      <c r="BD18" s="96"/>
      <c r="BE18" s="132"/>
      <c r="BF18" s="96"/>
      <c r="BG18" s="133"/>
      <c r="BH18" s="96"/>
      <c r="BI18" s="132"/>
      <c r="BJ18" s="96"/>
      <c r="BK18" s="133"/>
      <c r="BL18" s="96"/>
      <c r="BM18" s="134">
        <f t="shared" si="1"/>
        <v>0</v>
      </c>
      <c r="BN18" s="96">
        <f t="shared" si="4"/>
        <v>0</v>
      </c>
      <c r="BO18" s="133">
        <f t="shared" si="3"/>
        <v>0</v>
      </c>
      <c r="BP18" s="96">
        <f t="shared" si="5"/>
        <v>0</v>
      </c>
      <c r="BQ18" s="135">
        <f t="shared" si="6"/>
        <v>0</v>
      </c>
      <c r="BR18" s="135">
        <f t="shared" si="7"/>
        <v>0</v>
      </c>
      <c r="BS18" s="136"/>
      <c r="BT18" s="138"/>
    </row>
    <row r="19" spans="2:75" ht="154.5" customHeight="1" x14ac:dyDescent="0.25">
      <c r="B19" s="122" t="s">
        <v>599</v>
      </c>
      <c r="C19" s="211">
        <v>3</v>
      </c>
      <c r="D19" s="196" t="s">
        <v>573</v>
      </c>
      <c r="E19" s="125" t="s">
        <v>456</v>
      </c>
      <c r="F19" s="195" t="s">
        <v>574</v>
      </c>
      <c r="G19" s="197">
        <v>44197</v>
      </c>
      <c r="H19" s="197">
        <v>44561</v>
      </c>
      <c r="I19" s="96">
        <v>0</v>
      </c>
      <c r="J19" s="210">
        <f>C19*'Base de Cálculo Reunião'!F18*3</f>
        <v>9200.24</v>
      </c>
      <c r="K19" s="128">
        <f t="shared" si="12"/>
        <v>9200.24</v>
      </c>
      <c r="L19" s="129">
        <f t="shared" si="10"/>
        <v>0</v>
      </c>
      <c r="M19" s="129">
        <f t="shared" si="11"/>
        <v>2.171209830067039E-2</v>
      </c>
      <c r="N19" s="130"/>
      <c r="O19" s="130"/>
      <c r="P19" s="131" t="str">
        <f>'1. Formulário Identidade'!$C$9</f>
        <v>Anita Affonso Ferreira</v>
      </c>
      <c r="Q19" s="132"/>
      <c r="R19" s="96"/>
      <c r="S19" s="133"/>
      <c r="T19" s="96"/>
      <c r="U19" s="132"/>
      <c r="V19" s="96"/>
      <c r="W19" s="133"/>
      <c r="X19" s="96"/>
      <c r="Y19" s="132"/>
      <c r="Z19" s="96"/>
      <c r="AA19" s="133"/>
      <c r="AB19" s="96"/>
      <c r="AC19" s="132"/>
      <c r="AD19" s="96"/>
      <c r="AE19" s="133"/>
      <c r="AF19" s="96"/>
      <c r="AG19" s="132"/>
      <c r="AH19" s="96"/>
      <c r="AI19" s="133"/>
      <c r="AJ19" s="96"/>
      <c r="AK19" s="132"/>
      <c r="AL19" s="96"/>
      <c r="AM19" s="133"/>
      <c r="AN19" s="96"/>
      <c r="AO19" s="132"/>
      <c r="AP19" s="96"/>
      <c r="AQ19" s="133"/>
      <c r="AR19" s="96"/>
      <c r="AS19" s="132"/>
      <c r="AT19" s="96"/>
      <c r="AU19" s="133"/>
      <c r="AV19" s="96"/>
      <c r="AW19" s="132"/>
      <c r="AX19" s="96"/>
      <c r="AY19" s="133"/>
      <c r="AZ19" s="96"/>
      <c r="BA19" s="132"/>
      <c r="BB19" s="96"/>
      <c r="BC19" s="133"/>
      <c r="BD19" s="96"/>
      <c r="BE19" s="132"/>
      <c r="BF19" s="96"/>
      <c r="BG19" s="133"/>
      <c r="BH19" s="96"/>
      <c r="BI19" s="132"/>
      <c r="BJ19" s="96"/>
      <c r="BK19" s="133"/>
      <c r="BL19" s="96"/>
      <c r="BM19" s="134">
        <f t="shared" ref="BM19:BM20" si="13">Q19+U19+Y19+AC19+AG19+AK19+AO19+AS19+AW19+BA19+BE19+BI19</f>
        <v>0</v>
      </c>
      <c r="BN19" s="96">
        <f t="shared" ref="BN19:BN20" si="14">R19+V19+Z19+AD19+AH19+AL19+AP19+AT19+AX19+BB19+BF19+BJ19</f>
        <v>0</v>
      </c>
      <c r="BO19" s="133">
        <f t="shared" si="3"/>
        <v>0</v>
      </c>
      <c r="BP19" s="96">
        <f t="shared" si="5"/>
        <v>0</v>
      </c>
      <c r="BQ19" s="135">
        <f t="shared" si="6"/>
        <v>0</v>
      </c>
      <c r="BR19" s="135">
        <f t="shared" si="7"/>
        <v>0</v>
      </c>
      <c r="BS19" s="136"/>
      <c r="BT19" s="138"/>
    </row>
    <row r="20" spans="2:75" ht="180" x14ac:dyDescent="0.25">
      <c r="B20" s="122" t="s">
        <v>588</v>
      </c>
      <c r="C20" s="194">
        <v>3</v>
      </c>
      <c r="D20" s="196" t="s">
        <v>589</v>
      </c>
      <c r="E20" s="125" t="s">
        <v>453</v>
      </c>
      <c r="F20" s="195" t="s">
        <v>570</v>
      </c>
      <c r="G20" s="197">
        <v>44197</v>
      </c>
      <c r="H20" s="197">
        <v>44561</v>
      </c>
      <c r="I20" s="96">
        <v>27600.720000000001</v>
      </c>
      <c r="J20" s="97">
        <f>C20*2*810*6</f>
        <v>29160</v>
      </c>
      <c r="K20" s="128">
        <f t="shared" si="12"/>
        <v>1559.2799999999988</v>
      </c>
      <c r="L20" s="129">
        <f t="shared" si="10"/>
        <v>5.6494178412737017E-2</v>
      </c>
      <c r="M20" s="129">
        <f t="shared" si="11"/>
        <v>6.881611636735005E-2</v>
      </c>
      <c r="N20" s="130"/>
      <c r="O20" s="130"/>
      <c r="P20" s="131" t="str">
        <f>'1. Formulário Identidade'!$C$9</f>
        <v>Anita Affonso Ferreira</v>
      </c>
      <c r="Q20" s="132"/>
      <c r="R20" s="96"/>
      <c r="S20" s="133"/>
      <c r="T20" s="96"/>
      <c r="U20" s="132"/>
      <c r="V20" s="96"/>
      <c r="W20" s="133"/>
      <c r="X20" s="96"/>
      <c r="Y20" s="132"/>
      <c r="Z20" s="96"/>
      <c r="AA20" s="133"/>
      <c r="AB20" s="96"/>
      <c r="AC20" s="132"/>
      <c r="AD20" s="96"/>
      <c r="AE20" s="133"/>
      <c r="AF20" s="96"/>
      <c r="AG20" s="132"/>
      <c r="AH20" s="96"/>
      <c r="AI20" s="133"/>
      <c r="AJ20" s="96"/>
      <c r="AK20" s="132"/>
      <c r="AL20" s="96"/>
      <c r="AM20" s="133"/>
      <c r="AN20" s="96"/>
      <c r="AO20" s="132"/>
      <c r="AP20" s="96"/>
      <c r="AQ20" s="133"/>
      <c r="AR20" s="96"/>
      <c r="AS20" s="132"/>
      <c r="AT20" s="96"/>
      <c r="AU20" s="133"/>
      <c r="AV20" s="96"/>
      <c r="AW20" s="132"/>
      <c r="AX20" s="96"/>
      <c r="AY20" s="133"/>
      <c r="AZ20" s="96"/>
      <c r="BA20" s="132"/>
      <c r="BB20" s="96"/>
      <c r="BC20" s="133"/>
      <c r="BD20" s="96"/>
      <c r="BE20" s="132"/>
      <c r="BF20" s="96"/>
      <c r="BG20" s="133"/>
      <c r="BH20" s="96"/>
      <c r="BI20" s="132"/>
      <c r="BJ20" s="96"/>
      <c r="BK20" s="133"/>
      <c r="BL20" s="96"/>
      <c r="BM20" s="134">
        <f t="shared" si="13"/>
        <v>0</v>
      </c>
      <c r="BN20" s="96">
        <f t="shared" si="14"/>
        <v>0</v>
      </c>
      <c r="BO20" s="133">
        <f t="shared" si="3"/>
        <v>0</v>
      </c>
      <c r="BP20" s="96">
        <f t="shared" si="5"/>
        <v>0</v>
      </c>
      <c r="BQ20" s="135">
        <f t="shared" si="6"/>
        <v>0</v>
      </c>
      <c r="BR20" s="135">
        <f t="shared" si="7"/>
        <v>0</v>
      </c>
      <c r="BS20" s="136"/>
      <c r="BT20" s="138"/>
    </row>
    <row r="21" spans="2:75" ht="360" x14ac:dyDescent="0.25">
      <c r="B21" s="122" t="s">
        <v>593</v>
      </c>
      <c r="C21" s="211">
        <v>4</v>
      </c>
      <c r="D21" s="196" t="s">
        <v>590</v>
      </c>
      <c r="E21" s="125" t="s">
        <v>453</v>
      </c>
      <c r="F21" s="195" t="s">
        <v>565</v>
      </c>
      <c r="G21" s="197">
        <v>44197</v>
      </c>
      <c r="H21" s="197">
        <v>44561</v>
      </c>
      <c r="I21" s="96">
        <v>3447</v>
      </c>
      <c r="J21" s="97">
        <f>C21*2*810*6</f>
        <v>38880</v>
      </c>
      <c r="K21" s="128">
        <f t="shared" si="0"/>
        <v>35433</v>
      </c>
      <c r="L21" s="129">
        <f t="shared" si="8"/>
        <v>10.279373368146214</v>
      </c>
      <c r="M21" s="129">
        <f t="shared" si="9"/>
        <v>9.1754821823133395E-2</v>
      </c>
      <c r="N21" s="130"/>
      <c r="O21" s="130"/>
      <c r="P21" s="131" t="str">
        <f>'1. Formulário Identidade'!$C$9</f>
        <v>Anita Affonso Ferreira</v>
      </c>
      <c r="Q21" s="132"/>
      <c r="R21" s="96"/>
      <c r="S21" s="133"/>
      <c r="T21" s="96"/>
      <c r="U21" s="132"/>
      <c r="V21" s="96"/>
      <c r="W21" s="133"/>
      <c r="X21" s="96"/>
      <c r="Y21" s="132"/>
      <c r="Z21" s="96"/>
      <c r="AA21" s="133"/>
      <c r="AB21" s="96"/>
      <c r="AC21" s="132"/>
      <c r="AD21" s="96"/>
      <c r="AE21" s="133"/>
      <c r="AF21" s="96"/>
      <c r="AG21" s="132"/>
      <c r="AH21" s="96"/>
      <c r="AI21" s="133"/>
      <c r="AJ21" s="96"/>
      <c r="AK21" s="132"/>
      <c r="AL21" s="96"/>
      <c r="AM21" s="133"/>
      <c r="AN21" s="96"/>
      <c r="AO21" s="132"/>
      <c r="AP21" s="96"/>
      <c r="AQ21" s="133"/>
      <c r="AR21" s="96"/>
      <c r="AS21" s="132"/>
      <c r="AT21" s="96"/>
      <c r="AU21" s="133"/>
      <c r="AV21" s="96"/>
      <c r="AW21" s="132"/>
      <c r="AX21" s="96"/>
      <c r="AY21" s="133"/>
      <c r="AZ21" s="96"/>
      <c r="BA21" s="132"/>
      <c r="BB21" s="96"/>
      <c r="BC21" s="133"/>
      <c r="BD21" s="96"/>
      <c r="BE21" s="132"/>
      <c r="BF21" s="96"/>
      <c r="BG21" s="133"/>
      <c r="BH21" s="96"/>
      <c r="BI21" s="132"/>
      <c r="BJ21" s="96"/>
      <c r="BK21" s="133"/>
      <c r="BL21" s="96"/>
      <c r="BM21" s="134">
        <f t="shared" si="1"/>
        <v>0</v>
      </c>
      <c r="BN21" s="96">
        <f t="shared" si="4"/>
        <v>0</v>
      </c>
      <c r="BO21" s="133">
        <f t="shared" si="3"/>
        <v>0</v>
      </c>
      <c r="BP21" s="96">
        <f t="shared" si="5"/>
        <v>0</v>
      </c>
      <c r="BQ21" s="135">
        <f t="shared" si="6"/>
        <v>0</v>
      </c>
      <c r="BR21" s="135">
        <f t="shared" si="7"/>
        <v>0</v>
      </c>
      <c r="BS21" s="136"/>
      <c r="BT21" s="138"/>
    </row>
    <row r="22" spans="2:75" ht="222" customHeight="1" x14ac:dyDescent="0.25">
      <c r="B22" s="122" t="s">
        <v>592</v>
      </c>
      <c r="C22" s="203">
        <v>3</v>
      </c>
      <c r="D22" s="196" t="s">
        <v>591</v>
      </c>
      <c r="E22" s="125" t="s">
        <v>453</v>
      </c>
      <c r="F22" s="195" t="s">
        <v>566</v>
      </c>
      <c r="G22" s="197">
        <v>44197</v>
      </c>
      <c r="H22" s="197">
        <v>44561</v>
      </c>
      <c r="I22" s="96"/>
      <c r="J22" s="97">
        <f>C22*2*810*6</f>
        <v>29160</v>
      </c>
      <c r="K22" s="128">
        <f t="shared" si="0"/>
        <v>29160</v>
      </c>
      <c r="L22" s="129">
        <f t="shared" si="8"/>
        <v>0</v>
      </c>
      <c r="M22" s="129">
        <f t="shared" si="9"/>
        <v>6.881611636735005E-2</v>
      </c>
      <c r="N22" s="130"/>
      <c r="O22" s="130"/>
      <c r="P22" s="131" t="str">
        <f>'1. Formulário Identidade'!$C$9</f>
        <v>Anita Affonso Ferreira</v>
      </c>
      <c r="Q22" s="132"/>
      <c r="R22" s="96"/>
      <c r="S22" s="133"/>
      <c r="T22" s="96"/>
      <c r="U22" s="132"/>
      <c r="V22" s="96"/>
      <c r="W22" s="133"/>
      <c r="X22" s="96"/>
      <c r="Y22" s="132"/>
      <c r="Z22" s="96"/>
      <c r="AA22" s="133"/>
      <c r="AB22" s="96"/>
      <c r="AC22" s="132"/>
      <c r="AD22" s="96"/>
      <c r="AE22" s="133"/>
      <c r="AF22" s="96"/>
      <c r="AG22" s="132"/>
      <c r="AH22" s="96"/>
      <c r="AI22" s="133"/>
      <c r="AJ22" s="96"/>
      <c r="AK22" s="132"/>
      <c r="AL22" s="96"/>
      <c r="AM22" s="133"/>
      <c r="AN22" s="96"/>
      <c r="AO22" s="132"/>
      <c r="AP22" s="96"/>
      <c r="AQ22" s="133"/>
      <c r="AR22" s="96"/>
      <c r="AS22" s="132"/>
      <c r="AT22" s="96"/>
      <c r="AU22" s="133"/>
      <c r="AV22" s="96"/>
      <c r="AW22" s="132"/>
      <c r="AX22" s="96"/>
      <c r="AY22" s="133"/>
      <c r="AZ22" s="96"/>
      <c r="BA22" s="132"/>
      <c r="BB22" s="96"/>
      <c r="BC22" s="133"/>
      <c r="BD22" s="96"/>
      <c r="BE22" s="132"/>
      <c r="BF22" s="96"/>
      <c r="BG22" s="133"/>
      <c r="BH22" s="96"/>
      <c r="BI22" s="132"/>
      <c r="BJ22" s="96"/>
      <c r="BK22" s="133"/>
      <c r="BL22" s="96"/>
      <c r="BM22" s="134">
        <f t="shared" si="1"/>
        <v>0</v>
      </c>
      <c r="BN22" s="96">
        <f t="shared" si="4"/>
        <v>0</v>
      </c>
      <c r="BO22" s="133">
        <f t="shared" si="3"/>
        <v>0</v>
      </c>
      <c r="BP22" s="96">
        <f t="shared" si="5"/>
        <v>0</v>
      </c>
      <c r="BQ22" s="135">
        <f t="shared" si="6"/>
        <v>0</v>
      </c>
      <c r="BR22" s="135">
        <f t="shared" si="7"/>
        <v>0</v>
      </c>
      <c r="BS22" s="136"/>
      <c r="BT22" s="138"/>
    </row>
    <row r="23" spans="2:75" ht="165" x14ac:dyDescent="0.25">
      <c r="B23" s="122" t="s">
        <v>594</v>
      </c>
      <c r="C23" s="193">
        <v>1</v>
      </c>
      <c r="D23" s="196" t="s">
        <v>610</v>
      </c>
      <c r="E23" s="125" t="s">
        <v>454</v>
      </c>
      <c r="F23" s="195" t="s">
        <v>575</v>
      </c>
      <c r="G23" s="197">
        <v>44197</v>
      </c>
      <c r="H23" s="197">
        <v>44561</v>
      </c>
      <c r="I23" s="96">
        <v>0</v>
      </c>
      <c r="J23" s="97">
        <f>5*486</f>
        <v>2430</v>
      </c>
      <c r="K23" s="128">
        <f t="shared" si="0"/>
        <v>2430</v>
      </c>
      <c r="L23" s="129">
        <f t="shared" si="8"/>
        <v>0</v>
      </c>
      <c r="M23" s="129">
        <f t="shared" si="9"/>
        <v>5.7346763639458372E-3</v>
      </c>
      <c r="N23" s="130"/>
      <c r="O23" s="130"/>
      <c r="P23" s="131" t="str">
        <f>'1. Formulário Identidade'!$C$9</f>
        <v>Anita Affonso Ferreira</v>
      </c>
      <c r="Q23" s="132"/>
      <c r="R23" s="96"/>
      <c r="S23" s="133"/>
      <c r="T23" s="96"/>
      <c r="U23" s="132"/>
      <c r="V23" s="96"/>
      <c r="W23" s="133"/>
      <c r="X23" s="96"/>
      <c r="Y23" s="132"/>
      <c r="Z23" s="96"/>
      <c r="AA23" s="133"/>
      <c r="AB23" s="96"/>
      <c r="AC23" s="132"/>
      <c r="AD23" s="96"/>
      <c r="AE23" s="133"/>
      <c r="AF23" s="96"/>
      <c r="AG23" s="132"/>
      <c r="AH23" s="96"/>
      <c r="AI23" s="133"/>
      <c r="AJ23" s="96"/>
      <c r="AK23" s="132"/>
      <c r="AL23" s="96"/>
      <c r="AM23" s="133"/>
      <c r="AN23" s="96"/>
      <c r="AO23" s="132"/>
      <c r="AP23" s="96"/>
      <c r="AQ23" s="133"/>
      <c r="AR23" s="96"/>
      <c r="AS23" s="132"/>
      <c r="AT23" s="96"/>
      <c r="AU23" s="133"/>
      <c r="AV23" s="96"/>
      <c r="AW23" s="132"/>
      <c r="AX23" s="96"/>
      <c r="AY23" s="133"/>
      <c r="AZ23" s="96"/>
      <c r="BA23" s="132"/>
      <c r="BB23" s="96"/>
      <c r="BC23" s="133"/>
      <c r="BD23" s="96"/>
      <c r="BE23" s="132"/>
      <c r="BF23" s="96"/>
      <c r="BG23" s="133"/>
      <c r="BH23" s="96"/>
      <c r="BI23" s="132"/>
      <c r="BJ23" s="96"/>
      <c r="BK23" s="133"/>
      <c r="BL23" s="96"/>
      <c r="BM23" s="134">
        <f t="shared" si="1"/>
        <v>0</v>
      </c>
      <c r="BN23" s="96">
        <f t="shared" si="4"/>
        <v>0</v>
      </c>
      <c r="BO23" s="133">
        <f t="shared" si="3"/>
        <v>0</v>
      </c>
      <c r="BP23" s="96">
        <f t="shared" si="5"/>
        <v>0</v>
      </c>
      <c r="BQ23" s="135">
        <f t="shared" si="6"/>
        <v>0</v>
      </c>
      <c r="BR23" s="135">
        <f t="shared" si="7"/>
        <v>0</v>
      </c>
      <c r="BS23" s="136"/>
      <c r="BT23" s="138"/>
    </row>
    <row r="24" spans="2:75" ht="120" x14ac:dyDescent="0.25">
      <c r="B24" s="122" t="s">
        <v>595</v>
      </c>
      <c r="C24" s="193">
        <v>2</v>
      </c>
      <c r="D24" s="196" t="s">
        <v>596</v>
      </c>
      <c r="E24" s="125" t="s">
        <v>452</v>
      </c>
      <c r="F24" s="195" t="s">
        <v>580</v>
      </c>
      <c r="G24" s="197">
        <v>44197</v>
      </c>
      <c r="H24" s="197">
        <v>44561</v>
      </c>
      <c r="I24" s="96">
        <v>1031.68</v>
      </c>
      <c r="J24" s="97">
        <f>2*'Base de Cálculo Reunião'!F18*2</f>
        <v>4088.9955555555553</v>
      </c>
      <c r="K24" s="128">
        <f t="shared" si="0"/>
        <v>3057.315555555555</v>
      </c>
      <c r="L24" s="129">
        <f t="shared" si="8"/>
        <v>2.9634339674662247</v>
      </c>
      <c r="M24" s="129">
        <f t="shared" si="9"/>
        <v>9.6498214669646174E-3</v>
      </c>
      <c r="N24" s="130"/>
      <c r="O24" s="130"/>
      <c r="P24" s="131" t="str">
        <f>'1. Formulário Identidade'!$C$9</f>
        <v>Anita Affonso Ferreira</v>
      </c>
      <c r="Q24" s="132"/>
      <c r="R24" s="96"/>
      <c r="S24" s="133"/>
      <c r="T24" s="96"/>
      <c r="U24" s="132"/>
      <c r="V24" s="96"/>
      <c r="W24" s="133"/>
      <c r="X24" s="96"/>
      <c r="Y24" s="132"/>
      <c r="Z24" s="96"/>
      <c r="AA24" s="133"/>
      <c r="AB24" s="96"/>
      <c r="AC24" s="132"/>
      <c r="AD24" s="96"/>
      <c r="AE24" s="133"/>
      <c r="AF24" s="96"/>
      <c r="AG24" s="132"/>
      <c r="AH24" s="96"/>
      <c r="AI24" s="133"/>
      <c r="AJ24" s="96"/>
      <c r="AK24" s="132"/>
      <c r="AL24" s="96"/>
      <c r="AM24" s="133"/>
      <c r="AN24" s="96"/>
      <c r="AO24" s="132"/>
      <c r="AP24" s="96"/>
      <c r="AQ24" s="133"/>
      <c r="AR24" s="96"/>
      <c r="AS24" s="132"/>
      <c r="AT24" s="96"/>
      <c r="AU24" s="133"/>
      <c r="AV24" s="96"/>
      <c r="AW24" s="132"/>
      <c r="AX24" s="96"/>
      <c r="AY24" s="133"/>
      <c r="AZ24" s="96"/>
      <c r="BA24" s="132"/>
      <c r="BB24" s="96"/>
      <c r="BC24" s="133"/>
      <c r="BD24" s="96"/>
      <c r="BE24" s="132"/>
      <c r="BF24" s="96"/>
      <c r="BG24" s="133"/>
      <c r="BH24" s="96"/>
      <c r="BI24" s="132"/>
      <c r="BJ24" s="96"/>
      <c r="BK24" s="133"/>
      <c r="BL24" s="96"/>
      <c r="BM24" s="134">
        <f t="shared" si="1"/>
        <v>0</v>
      </c>
      <c r="BN24" s="96">
        <f t="shared" si="4"/>
        <v>0</v>
      </c>
      <c r="BO24" s="133">
        <f t="shared" si="3"/>
        <v>0</v>
      </c>
      <c r="BP24" s="96">
        <f t="shared" si="5"/>
        <v>0</v>
      </c>
      <c r="BQ24" s="135">
        <f t="shared" si="6"/>
        <v>0</v>
      </c>
      <c r="BR24" s="135">
        <f t="shared" si="7"/>
        <v>0</v>
      </c>
      <c r="BS24" s="136"/>
      <c r="BT24" s="138"/>
    </row>
    <row r="25" spans="2:75" ht="270" x14ac:dyDescent="0.25">
      <c r="B25" s="122">
        <v>13</v>
      </c>
      <c r="C25" s="193" t="s">
        <v>585</v>
      </c>
      <c r="D25" s="196" t="s">
        <v>562</v>
      </c>
      <c r="E25" s="125" t="s">
        <v>513</v>
      </c>
      <c r="F25" s="195" t="s">
        <v>563</v>
      </c>
      <c r="G25" s="197">
        <v>44197</v>
      </c>
      <c r="H25" s="197">
        <v>44561</v>
      </c>
      <c r="I25" s="96"/>
      <c r="J25" s="127"/>
      <c r="K25" s="128">
        <f t="shared" si="0"/>
        <v>0</v>
      </c>
      <c r="L25" s="129">
        <f t="shared" si="8"/>
        <v>0</v>
      </c>
      <c r="M25" s="129">
        <f t="shared" si="9"/>
        <v>0</v>
      </c>
      <c r="N25" s="130"/>
      <c r="O25" s="130"/>
      <c r="P25" s="131" t="str">
        <f>'1. Formulário Identidade'!$C$9</f>
        <v>Anita Affonso Ferreira</v>
      </c>
      <c r="Q25" s="132"/>
      <c r="R25" s="96"/>
      <c r="S25" s="133"/>
      <c r="T25" s="96"/>
      <c r="U25" s="134"/>
      <c r="V25" s="96"/>
      <c r="W25" s="133"/>
      <c r="X25" s="96"/>
      <c r="Y25" s="134"/>
      <c r="Z25" s="96"/>
      <c r="AA25" s="133"/>
      <c r="AB25" s="96"/>
      <c r="AC25" s="134"/>
      <c r="AD25" s="96"/>
      <c r="AE25" s="133"/>
      <c r="AF25" s="96"/>
      <c r="AG25" s="134"/>
      <c r="AH25" s="96"/>
      <c r="AI25" s="133"/>
      <c r="AJ25" s="96"/>
      <c r="AK25" s="134"/>
      <c r="AL25" s="96"/>
      <c r="AM25" s="133"/>
      <c r="AN25" s="96"/>
      <c r="AO25" s="134"/>
      <c r="AP25" s="96"/>
      <c r="AQ25" s="133"/>
      <c r="AR25" s="96"/>
      <c r="AS25" s="134"/>
      <c r="AT25" s="96"/>
      <c r="AU25" s="133"/>
      <c r="AV25" s="96"/>
      <c r="AW25" s="134"/>
      <c r="AX25" s="96"/>
      <c r="AY25" s="133"/>
      <c r="AZ25" s="96"/>
      <c r="BA25" s="134"/>
      <c r="BB25" s="96"/>
      <c r="BC25" s="133"/>
      <c r="BD25" s="96"/>
      <c r="BE25" s="134"/>
      <c r="BF25" s="96"/>
      <c r="BG25" s="133"/>
      <c r="BH25" s="96"/>
      <c r="BI25" s="134"/>
      <c r="BJ25" s="96"/>
      <c r="BK25" s="133"/>
      <c r="BL25" s="96"/>
      <c r="BM25" s="134">
        <f t="shared" si="1"/>
        <v>0</v>
      </c>
      <c r="BN25" s="96">
        <f t="shared" si="4"/>
        <v>0</v>
      </c>
      <c r="BO25" s="133">
        <f t="shared" si="3"/>
        <v>0</v>
      </c>
      <c r="BP25" s="96">
        <f t="shared" si="5"/>
        <v>0</v>
      </c>
      <c r="BQ25" s="135">
        <f t="shared" si="6"/>
        <v>0</v>
      </c>
      <c r="BR25" s="135">
        <f t="shared" si="7"/>
        <v>0</v>
      </c>
      <c r="BS25" s="136"/>
      <c r="BT25" s="138"/>
    </row>
    <row r="26" spans="2:75" ht="135" x14ac:dyDescent="0.25">
      <c r="B26" s="204" t="s">
        <v>605</v>
      </c>
      <c r="C26" s="198" t="s">
        <v>585</v>
      </c>
      <c r="D26" s="199" t="s">
        <v>582</v>
      </c>
      <c r="E26" s="200" t="s">
        <v>513</v>
      </c>
      <c r="F26" s="201" t="s">
        <v>576</v>
      </c>
      <c r="G26" s="202">
        <v>44197</v>
      </c>
      <c r="H26" s="202">
        <v>44561</v>
      </c>
      <c r="I26" s="96"/>
      <c r="J26" s="97"/>
      <c r="K26" s="128">
        <f t="shared" si="0"/>
        <v>0</v>
      </c>
      <c r="L26" s="129">
        <f t="shared" si="8"/>
        <v>0</v>
      </c>
      <c r="M26" s="129">
        <f t="shared" si="9"/>
        <v>0</v>
      </c>
      <c r="N26" s="130"/>
      <c r="O26" s="130"/>
      <c r="P26" s="131" t="str">
        <f>'1. Formulário Identidade'!$C$9</f>
        <v>Anita Affonso Ferreira</v>
      </c>
      <c r="Q26" s="132"/>
      <c r="R26" s="96"/>
      <c r="S26" s="133"/>
      <c r="T26" s="96"/>
      <c r="U26" s="132"/>
      <c r="V26" s="96"/>
      <c r="W26" s="133"/>
      <c r="X26" s="96"/>
      <c r="Y26" s="132"/>
      <c r="Z26" s="96"/>
      <c r="AA26" s="133"/>
      <c r="AB26" s="96"/>
      <c r="AC26" s="132"/>
      <c r="AD26" s="96"/>
      <c r="AE26" s="133"/>
      <c r="AF26" s="96"/>
      <c r="AG26" s="132"/>
      <c r="AH26" s="96"/>
      <c r="AI26" s="133"/>
      <c r="AJ26" s="96"/>
      <c r="AK26" s="132"/>
      <c r="AL26" s="96"/>
      <c r="AM26" s="133"/>
      <c r="AN26" s="96"/>
      <c r="AO26" s="132"/>
      <c r="AP26" s="96"/>
      <c r="AQ26" s="133"/>
      <c r="AR26" s="96"/>
      <c r="AS26" s="132"/>
      <c r="AT26" s="96"/>
      <c r="AU26" s="133"/>
      <c r="AV26" s="96"/>
      <c r="AW26" s="132"/>
      <c r="AX26" s="96"/>
      <c r="AY26" s="133"/>
      <c r="AZ26" s="96"/>
      <c r="BA26" s="132"/>
      <c r="BB26" s="96"/>
      <c r="BC26" s="133"/>
      <c r="BD26" s="96"/>
      <c r="BE26" s="132"/>
      <c r="BF26" s="96"/>
      <c r="BG26" s="133"/>
      <c r="BH26" s="96"/>
      <c r="BI26" s="132"/>
      <c r="BJ26" s="96"/>
      <c r="BK26" s="133"/>
      <c r="BL26" s="96"/>
      <c r="BM26" s="134">
        <f t="shared" si="1"/>
        <v>0</v>
      </c>
      <c r="BN26" s="96">
        <f t="shared" si="4"/>
        <v>0</v>
      </c>
      <c r="BO26" s="133">
        <f t="shared" si="3"/>
        <v>0</v>
      </c>
      <c r="BP26" s="97">
        <f t="shared" si="5"/>
        <v>0</v>
      </c>
      <c r="BQ26" s="135">
        <f t="shared" si="6"/>
        <v>0</v>
      </c>
      <c r="BR26" s="135">
        <f t="shared" si="7"/>
        <v>0</v>
      </c>
      <c r="BS26" s="136"/>
      <c r="BT26" s="138"/>
      <c r="BW26" s="107"/>
    </row>
    <row r="27" spans="2:75" ht="105" x14ac:dyDescent="0.25">
      <c r="B27" s="122">
        <v>15</v>
      </c>
      <c r="C27" s="193" t="s">
        <v>585</v>
      </c>
      <c r="D27" s="195" t="s">
        <v>577</v>
      </c>
      <c r="E27" s="125" t="s">
        <v>513</v>
      </c>
      <c r="F27" s="195" t="s">
        <v>578</v>
      </c>
      <c r="G27" s="197">
        <v>44197</v>
      </c>
      <c r="H27" s="197">
        <v>44561</v>
      </c>
      <c r="I27" s="96"/>
      <c r="J27" s="97"/>
      <c r="K27" s="128">
        <f t="shared" si="0"/>
        <v>0</v>
      </c>
      <c r="L27" s="129">
        <f t="shared" si="8"/>
        <v>0</v>
      </c>
      <c r="M27" s="129">
        <f t="shared" si="9"/>
        <v>0</v>
      </c>
      <c r="N27" s="130"/>
      <c r="O27" s="130"/>
      <c r="P27" s="131" t="str">
        <f>'1. Formulário Identidade'!$C$9</f>
        <v>Anita Affonso Ferreira</v>
      </c>
      <c r="Q27" s="132"/>
      <c r="R27" s="96"/>
      <c r="S27" s="133"/>
      <c r="T27" s="96"/>
      <c r="U27" s="134"/>
      <c r="V27" s="96"/>
      <c r="W27" s="133"/>
      <c r="X27" s="96"/>
      <c r="Y27" s="134"/>
      <c r="Z27" s="96"/>
      <c r="AA27" s="133"/>
      <c r="AB27" s="96"/>
      <c r="AC27" s="134"/>
      <c r="AD27" s="96"/>
      <c r="AE27" s="133"/>
      <c r="AF27" s="96"/>
      <c r="AG27" s="134"/>
      <c r="AH27" s="96"/>
      <c r="AI27" s="133"/>
      <c r="AJ27" s="96"/>
      <c r="AK27" s="134"/>
      <c r="AL27" s="96"/>
      <c r="AM27" s="133"/>
      <c r="AN27" s="96"/>
      <c r="AO27" s="134"/>
      <c r="AP27" s="96"/>
      <c r="AQ27" s="133"/>
      <c r="AR27" s="96"/>
      <c r="AS27" s="134"/>
      <c r="AT27" s="96"/>
      <c r="AU27" s="133"/>
      <c r="AV27" s="96"/>
      <c r="AW27" s="134"/>
      <c r="AX27" s="96"/>
      <c r="AY27" s="133"/>
      <c r="AZ27" s="96"/>
      <c r="BA27" s="134"/>
      <c r="BB27" s="96"/>
      <c r="BC27" s="133"/>
      <c r="BD27" s="96"/>
      <c r="BE27" s="134"/>
      <c r="BF27" s="96"/>
      <c r="BG27" s="133"/>
      <c r="BH27" s="96"/>
      <c r="BI27" s="134"/>
      <c r="BJ27" s="96"/>
      <c r="BK27" s="133"/>
      <c r="BL27" s="96"/>
      <c r="BM27" s="134">
        <f t="shared" si="1"/>
        <v>0</v>
      </c>
      <c r="BN27" s="96">
        <f t="shared" si="4"/>
        <v>0</v>
      </c>
      <c r="BO27" s="133">
        <f t="shared" si="3"/>
        <v>0</v>
      </c>
      <c r="BP27" s="96">
        <f t="shared" si="5"/>
        <v>0</v>
      </c>
      <c r="BQ27" s="135">
        <f t="shared" si="6"/>
        <v>0</v>
      </c>
      <c r="BR27" s="135">
        <f t="shared" si="7"/>
        <v>0</v>
      </c>
      <c r="BS27" s="136"/>
      <c r="BT27" s="138"/>
      <c r="BW27" s="107"/>
    </row>
    <row r="28" spans="2:75" ht="120" x14ac:dyDescent="0.25">
      <c r="B28" s="122">
        <v>16</v>
      </c>
      <c r="C28" s="193"/>
      <c r="D28" s="195" t="s">
        <v>581</v>
      </c>
      <c r="E28" s="125" t="s">
        <v>513</v>
      </c>
      <c r="F28" s="195" t="s">
        <v>579</v>
      </c>
      <c r="G28" s="197">
        <v>44197</v>
      </c>
      <c r="H28" s="197">
        <v>44561</v>
      </c>
      <c r="I28" s="96"/>
      <c r="J28" s="96"/>
      <c r="K28" s="128">
        <f t="shared" si="0"/>
        <v>0</v>
      </c>
      <c r="L28" s="129">
        <f t="shared" si="8"/>
        <v>0</v>
      </c>
      <c r="M28" s="129">
        <f t="shared" si="9"/>
        <v>0</v>
      </c>
      <c r="N28" s="130"/>
      <c r="O28" s="130"/>
      <c r="P28" s="131" t="str">
        <f>'1. Formulário Identidade'!$C$9</f>
        <v>Anita Affonso Ferreira</v>
      </c>
      <c r="Q28" s="132"/>
      <c r="R28" s="96"/>
      <c r="S28" s="133"/>
      <c r="T28" s="96"/>
      <c r="U28" s="134"/>
      <c r="V28" s="96"/>
      <c r="W28" s="133"/>
      <c r="X28" s="96"/>
      <c r="Y28" s="134"/>
      <c r="Z28" s="96"/>
      <c r="AA28" s="133"/>
      <c r="AB28" s="96"/>
      <c r="AC28" s="134"/>
      <c r="AD28" s="96"/>
      <c r="AE28" s="133"/>
      <c r="AF28" s="96"/>
      <c r="AG28" s="134"/>
      <c r="AH28" s="96"/>
      <c r="AI28" s="133"/>
      <c r="AJ28" s="96"/>
      <c r="AK28" s="134"/>
      <c r="AL28" s="96"/>
      <c r="AM28" s="133"/>
      <c r="AN28" s="96"/>
      <c r="AO28" s="134"/>
      <c r="AP28" s="96"/>
      <c r="AQ28" s="133"/>
      <c r="AR28" s="96"/>
      <c r="AS28" s="134"/>
      <c r="AT28" s="96"/>
      <c r="AU28" s="133"/>
      <c r="AV28" s="96"/>
      <c r="AW28" s="134"/>
      <c r="AX28" s="96"/>
      <c r="AY28" s="133"/>
      <c r="AZ28" s="96"/>
      <c r="BA28" s="134"/>
      <c r="BB28" s="96"/>
      <c r="BC28" s="133"/>
      <c r="BD28" s="96"/>
      <c r="BE28" s="134"/>
      <c r="BF28" s="96"/>
      <c r="BG28" s="133"/>
      <c r="BH28" s="96"/>
      <c r="BI28" s="134"/>
      <c r="BJ28" s="96"/>
      <c r="BK28" s="133"/>
      <c r="BL28" s="96"/>
      <c r="BM28" s="134">
        <f t="shared" si="1"/>
        <v>0</v>
      </c>
      <c r="BN28" s="96">
        <f t="shared" si="4"/>
        <v>0</v>
      </c>
      <c r="BO28" s="133">
        <f t="shared" si="3"/>
        <v>0</v>
      </c>
      <c r="BP28" s="96">
        <f t="shared" si="5"/>
        <v>0</v>
      </c>
      <c r="BQ28" s="135">
        <f t="shared" si="6"/>
        <v>0</v>
      </c>
      <c r="BR28" s="135">
        <f t="shared" si="7"/>
        <v>0</v>
      </c>
      <c r="BS28" s="136"/>
      <c r="BT28" s="138"/>
    </row>
    <row r="29" spans="2:75" ht="60" x14ac:dyDescent="0.25">
      <c r="B29" s="122" t="s">
        <v>606</v>
      </c>
      <c r="C29" s="123">
        <v>1</v>
      </c>
      <c r="D29" s="205" t="s">
        <v>608</v>
      </c>
      <c r="E29" s="125" t="s">
        <v>452</v>
      </c>
      <c r="F29" s="124" t="s">
        <v>579</v>
      </c>
      <c r="G29" s="126">
        <v>44348</v>
      </c>
      <c r="H29" s="126" t="s">
        <v>600</v>
      </c>
      <c r="I29" s="127"/>
      <c r="J29" s="212">
        <f>2*'Base de Cálculo Reunião'!G13</f>
        <v>25300.66</v>
      </c>
      <c r="K29" s="128">
        <f t="shared" si="0"/>
        <v>25300.66</v>
      </c>
      <c r="L29" s="129"/>
      <c r="M29" s="129"/>
      <c r="N29" s="130"/>
      <c r="O29" s="130"/>
      <c r="P29" s="131"/>
      <c r="Q29" s="132"/>
      <c r="R29" s="96"/>
      <c r="S29" s="133"/>
      <c r="T29" s="96"/>
      <c r="U29" s="134"/>
      <c r="V29" s="96"/>
      <c r="W29" s="133"/>
      <c r="X29" s="96"/>
      <c r="Y29" s="134"/>
      <c r="Z29" s="96"/>
      <c r="AA29" s="133"/>
      <c r="AB29" s="96"/>
      <c r="AC29" s="134"/>
      <c r="AD29" s="96"/>
      <c r="AE29" s="133"/>
      <c r="AF29" s="96"/>
      <c r="AG29" s="134"/>
      <c r="AH29" s="96"/>
      <c r="AI29" s="133"/>
      <c r="AJ29" s="96"/>
      <c r="AK29" s="134"/>
      <c r="AL29" s="96"/>
      <c r="AM29" s="133"/>
      <c r="AN29" s="96"/>
      <c r="AO29" s="134"/>
      <c r="AP29" s="96"/>
      <c r="AQ29" s="133"/>
      <c r="AR29" s="96"/>
      <c r="AS29" s="134"/>
      <c r="AT29" s="96"/>
      <c r="AU29" s="133"/>
      <c r="AV29" s="96"/>
      <c r="AW29" s="134"/>
      <c r="AX29" s="96"/>
      <c r="AY29" s="133"/>
      <c r="AZ29" s="96"/>
      <c r="BA29" s="134"/>
      <c r="BB29" s="96"/>
      <c r="BC29" s="133"/>
      <c r="BD29" s="96"/>
      <c r="BE29" s="134"/>
      <c r="BF29" s="96"/>
      <c r="BG29" s="133"/>
      <c r="BH29" s="96"/>
      <c r="BI29" s="134"/>
      <c r="BJ29" s="96"/>
      <c r="BK29" s="133"/>
      <c r="BL29" s="96"/>
      <c r="BM29" s="134">
        <f t="shared" si="1"/>
        <v>0</v>
      </c>
      <c r="BN29" s="96">
        <f t="shared" si="4"/>
        <v>0</v>
      </c>
      <c r="BO29" s="133">
        <f t="shared" si="3"/>
        <v>0</v>
      </c>
      <c r="BP29" s="96">
        <f t="shared" si="5"/>
        <v>0</v>
      </c>
      <c r="BQ29" s="135">
        <f t="shared" si="6"/>
        <v>0</v>
      </c>
      <c r="BR29" s="135">
        <f t="shared" si="7"/>
        <v>0</v>
      </c>
      <c r="BS29" s="136"/>
      <c r="BT29" s="138"/>
    </row>
    <row r="30" spans="2:75" x14ac:dyDescent="0.25">
      <c r="B30" s="122">
        <v>18</v>
      </c>
      <c r="C30" s="123"/>
      <c r="D30" s="124"/>
      <c r="E30" s="125"/>
      <c r="F30" s="124"/>
      <c r="G30" s="126"/>
      <c r="H30" s="126"/>
      <c r="I30" s="127"/>
      <c r="J30" s="127"/>
      <c r="K30" s="128">
        <f t="shared" si="0"/>
        <v>0</v>
      </c>
      <c r="L30" s="129"/>
      <c r="M30" s="129"/>
      <c r="N30" s="130"/>
      <c r="O30" s="130"/>
      <c r="P30" s="131"/>
      <c r="Q30" s="132"/>
      <c r="R30" s="96"/>
      <c r="S30" s="133"/>
      <c r="T30" s="96"/>
      <c r="U30" s="134"/>
      <c r="V30" s="96"/>
      <c r="W30" s="133"/>
      <c r="X30" s="96"/>
      <c r="Y30" s="134"/>
      <c r="Z30" s="96"/>
      <c r="AA30" s="133"/>
      <c r="AB30" s="96"/>
      <c r="AC30" s="134"/>
      <c r="AD30" s="96"/>
      <c r="AE30" s="133"/>
      <c r="AF30" s="96"/>
      <c r="AG30" s="134"/>
      <c r="AH30" s="96"/>
      <c r="AI30" s="133"/>
      <c r="AJ30" s="96"/>
      <c r="AK30" s="134"/>
      <c r="AL30" s="96"/>
      <c r="AM30" s="133"/>
      <c r="AN30" s="96"/>
      <c r="AO30" s="134"/>
      <c r="AP30" s="96"/>
      <c r="AQ30" s="133"/>
      <c r="AR30" s="96"/>
      <c r="AS30" s="134"/>
      <c r="AT30" s="96"/>
      <c r="AU30" s="133"/>
      <c r="AV30" s="96"/>
      <c r="AW30" s="134"/>
      <c r="AX30" s="96"/>
      <c r="AY30" s="133"/>
      <c r="AZ30" s="96"/>
      <c r="BA30" s="134"/>
      <c r="BB30" s="96"/>
      <c r="BC30" s="133"/>
      <c r="BD30" s="96"/>
      <c r="BE30" s="134"/>
      <c r="BF30" s="96"/>
      <c r="BG30" s="133"/>
      <c r="BH30" s="96"/>
      <c r="BI30" s="134"/>
      <c r="BJ30" s="96"/>
      <c r="BK30" s="133"/>
      <c r="BL30" s="96"/>
      <c r="BM30" s="134">
        <f t="shared" si="1"/>
        <v>0</v>
      </c>
      <c r="BN30" s="96">
        <f t="shared" si="4"/>
        <v>0</v>
      </c>
      <c r="BO30" s="133">
        <f t="shared" si="3"/>
        <v>0</v>
      </c>
      <c r="BP30" s="96">
        <f t="shared" si="5"/>
        <v>0</v>
      </c>
      <c r="BQ30" s="135">
        <f t="shared" si="6"/>
        <v>0</v>
      </c>
      <c r="BR30" s="135">
        <f t="shared" si="7"/>
        <v>0</v>
      </c>
      <c r="BS30" s="136"/>
      <c r="BT30" s="138"/>
    </row>
    <row r="31" spans="2:75" x14ac:dyDescent="0.25">
      <c r="B31" s="122">
        <v>19</v>
      </c>
      <c r="C31" s="123"/>
      <c r="D31" s="124"/>
      <c r="E31" s="125"/>
      <c r="F31" s="124"/>
      <c r="G31" s="126"/>
      <c r="H31" s="126"/>
      <c r="I31" s="127"/>
      <c r="J31" s="127"/>
      <c r="K31" s="128"/>
      <c r="L31" s="129"/>
      <c r="M31" s="129"/>
      <c r="N31" s="130"/>
      <c r="O31" s="130"/>
      <c r="P31" s="131"/>
      <c r="Q31" s="132"/>
      <c r="R31" s="96"/>
      <c r="S31" s="133"/>
      <c r="T31" s="96"/>
      <c r="U31" s="134"/>
      <c r="V31" s="96"/>
      <c r="W31" s="133"/>
      <c r="X31" s="96"/>
      <c r="Y31" s="134"/>
      <c r="Z31" s="96"/>
      <c r="AA31" s="133"/>
      <c r="AB31" s="96"/>
      <c r="AC31" s="134"/>
      <c r="AD31" s="96"/>
      <c r="AE31" s="133"/>
      <c r="AF31" s="96"/>
      <c r="AG31" s="134"/>
      <c r="AH31" s="96"/>
      <c r="AI31" s="133"/>
      <c r="AJ31" s="96"/>
      <c r="AK31" s="134"/>
      <c r="AL31" s="96"/>
      <c r="AM31" s="133"/>
      <c r="AN31" s="96"/>
      <c r="AO31" s="134"/>
      <c r="AP31" s="96"/>
      <c r="AQ31" s="133"/>
      <c r="AR31" s="96"/>
      <c r="AS31" s="134"/>
      <c r="AT31" s="96"/>
      <c r="AU31" s="133"/>
      <c r="AV31" s="96"/>
      <c r="AW31" s="134"/>
      <c r="AX31" s="96"/>
      <c r="AY31" s="133"/>
      <c r="AZ31" s="96"/>
      <c r="BA31" s="134"/>
      <c r="BB31" s="96"/>
      <c r="BC31" s="133"/>
      <c r="BD31" s="96"/>
      <c r="BE31" s="134"/>
      <c r="BF31" s="96"/>
      <c r="BG31" s="133"/>
      <c r="BH31" s="96"/>
      <c r="BI31" s="134"/>
      <c r="BJ31" s="96"/>
      <c r="BK31" s="133"/>
      <c r="BL31" s="96"/>
      <c r="BM31" s="134">
        <f t="shared" si="1"/>
        <v>0</v>
      </c>
      <c r="BN31" s="96">
        <f t="shared" si="4"/>
        <v>0</v>
      </c>
      <c r="BO31" s="133">
        <f t="shared" si="3"/>
        <v>0</v>
      </c>
      <c r="BP31" s="96">
        <f t="shared" si="5"/>
        <v>0</v>
      </c>
      <c r="BQ31" s="135">
        <f t="shared" si="6"/>
        <v>0</v>
      </c>
      <c r="BR31" s="135">
        <f t="shared" si="7"/>
        <v>0</v>
      </c>
      <c r="BS31" s="136"/>
      <c r="BT31" s="138"/>
    </row>
    <row r="32" spans="2:75" ht="15.75" thickBot="1" x14ac:dyDescent="0.3">
      <c r="B32" s="122">
        <v>20</v>
      </c>
      <c r="C32" s="123"/>
      <c r="D32" s="124"/>
      <c r="E32" s="125"/>
      <c r="F32" s="124"/>
      <c r="G32" s="126"/>
      <c r="H32" s="126"/>
      <c r="I32" s="127"/>
      <c r="J32" s="127"/>
      <c r="K32" s="128"/>
      <c r="L32" s="129"/>
      <c r="M32" s="129"/>
      <c r="N32" s="130"/>
      <c r="O32" s="130"/>
      <c r="P32" s="131"/>
      <c r="Q32" s="139"/>
      <c r="R32" s="140"/>
      <c r="S32" s="141"/>
      <c r="T32" s="140"/>
      <c r="U32" s="142"/>
      <c r="V32" s="140"/>
      <c r="W32" s="141"/>
      <c r="X32" s="140"/>
      <c r="Y32" s="142"/>
      <c r="Z32" s="140"/>
      <c r="AA32" s="141"/>
      <c r="AB32" s="140"/>
      <c r="AC32" s="142"/>
      <c r="AD32" s="140"/>
      <c r="AE32" s="141"/>
      <c r="AF32" s="140"/>
      <c r="AG32" s="142"/>
      <c r="AH32" s="140"/>
      <c r="AI32" s="141"/>
      <c r="AJ32" s="140"/>
      <c r="AK32" s="142"/>
      <c r="AL32" s="140"/>
      <c r="AM32" s="141"/>
      <c r="AN32" s="140"/>
      <c r="AO32" s="142"/>
      <c r="AP32" s="140"/>
      <c r="AQ32" s="141"/>
      <c r="AR32" s="140"/>
      <c r="AS32" s="142"/>
      <c r="AT32" s="140"/>
      <c r="AU32" s="141"/>
      <c r="AV32" s="140"/>
      <c r="AW32" s="142"/>
      <c r="AX32" s="140"/>
      <c r="AY32" s="141"/>
      <c r="AZ32" s="140"/>
      <c r="BA32" s="142"/>
      <c r="BB32" s="140"/>
      <c r="BC32" s="141"/>
      <c r="BD32" s="140"/>
      <c r="BE32" s="142"/>
      <c r="BF32" s="140"/>
      <c r="BG32" s="141"/>
      <c r="BH32" s="140"/>
      <c r="BI32" s="142"/>
      <c r="BJ32" s="140"/>
      <c r="BK32" s="141"/>
      <c r="BL32" s="140"/>
      <c r="BM32" s="134">
        <f t="shared" si="1"/>
        <v>0</v>
      </c>
      <c r="BN32" s="96">
        <f t="shared" si="4"/>
        <v>0</v>
      </c>
      <c r="BO32" s="133">
        <f t="shared" si="3"/>
        <v>0</v>
      </c>
      <c r="BP32" s="96">
        <f t="shared" si="5"/>
        <v>0</v>
      </c>
      <c r="BQ32" s="135">
        <f t="shared" si="6"/>
        <v>0</v>
      </c>
      <c r="BR32" s="135">
        <f t="shared" si="7"/>
        <v>0</v>
      </c>
      <c r="BS32" s="136"/>
      <c r="BT32" s="143"/>
    </row>
    <row r="33" spans="2:72" ht="15.75" thickBot="1" x14ac:dyDescent="0.3">
      <c r="B33" s="255" t="s">
        <v>257</v>
      </c>
      <c r="C33" s="256"/>
      <c r="D33" s="256"/>
      <c r="E33" s="256"/>
      <c r="F33" s="256"/>
      <c r="G33" s="256"/>
      <c r="H33" s="257"/>
      <c r="I33" s="144">
        <f>SUM(I13:I32)</f>
        <v>234984.82</v>
      </c>
      <c r="J33" s="145">
        <f>SUM(J13:J32)</f>
        <v>423737.94888888882</v>
      </c>
      <c r="K33" s="145">
        <f t="shared" si="0"/>
        <v>188753.12888888881</v>
      </c>
      <c r="L33" s="146">
        <f t="shared" si="8"/>
        <v>0.80325669074661421</v>
      </c>
      <c r="M33" s="146">
        <f t="shared" si="9"/>
        <v>1</v>
      </c>
      <c r="N33" s="147"/>
      <c r="O33" s="147"/>
      <c r="P33" s="148"/>
      <c r="Q33" s="149">
        <f>SUM(Q13:Q32)</f>
        <v>0</v>
      </c>
      <c r="R33" s="150">
        <f>SUM(R13:R32)</f>
        <v>0</v>
      </c>
      <c r="S33" s="151">
        <f>SUM(S13:S32)</f>
        <v>0</v>
      </c>
      <c r="T33" s="152">
        <f>SUM(T13:T32)</f>
        <v>0</v>
      </c>
      <c r="U33" s="149">
        <f t="shared" ref="U33:BL33" si="15">SUM(U13:U32)</f>
        <v>0</v>
      </c>
      <c r="V33" s="150">
        <f t="shared" si="15"/>
        <v>0</v>
      </c>
      <c r="W33" s="151">
        <f t="shared" si="15"/>
        <v>0</v>
      </c>
      <c r="X33" s="152">
        <f t="shared" si="15"/>
        <v>0</v>
      </c>
      <c r="Y33" s="149">
        <f t="shared" si="15"/>
        <v>0</v>
      </c>
      <c r="Z33" s="150">
        <f t="shared" si="15"/>
        <v>0</v>
      </c>
      <c r="AA33" s="151">
        <f t="shared" si="15"/>
        <v>0</v>
      </c>
      <c r="AB33" s="152">
        <f t="shared" si="15"/>
        <v>0</v>
      </c>
      <c r="AC33" s="149">
        <f t="shared" si="15"/>
        <v>0</v>
      </c>
      <c r="AD33" s="150">
        <f t="shared" si="15"/>
        <v>0</v>
      </c>
      <c r="AE33" s="151">
        <f t="shared" si="15"/>
        <v>0</v>
      </c>
      <c r="AF33" s="152">
        <f t="shared" si="15"/>
        <v>0</v>
      </c>
      <c r="AG33" s="149">
        <f t="shared" si="15"/>
        <v>0</v>
      </c>
      <c r="AH33" s="150">
        <f t="shared" si="15"/>
        <v>0</v>
      </c>
      <c r="AI33" s="151">
        <f t="shared" si="15"/>
        <v>0</v>
      </c>
      <c r="AJ33" s="152">
        <f t="shared" si="15"/>
        <v>0</v>
      </c>
      <c r="AK33" s="149">
        <f t="shared" si="15"/>
        <v>0</v>
      </c>
      <c r="AL33" s="150">
        <f t="shared" si="15"/>
        <v>0</v>
      </c>
      <c r="AM33" s="151">
        <f t="shared" si="15"/>
        <v>0</v>
      </c>
      <c r="AN33" s="152">
        <f t="shared" si="15"/>
        <v>0</v>
      </c>
      <c r="AO33" s="149">
        <f t="shared" si="15"/>
        <v>0</v>
      </c>
      <c r="AP33" s="150">
        <f t="shared" si="15"/>
        <v>0</v>
      </c>
      <c r="AQ33" s="151">
        <f t="shared" si="15"/>
        <v>0</v>
      </c>
      <c r="AR33" s="152">
        <f t="shared" si="15"/>
        <v>0</v>
      </c>
      <c r="AS33" s="149">
        <f t="shared" si="15"/>
        <v>0</v>
      </c>
      <c r="AT33" s="150">
        <f t="shared" si="15"/>
        <v>0</v>
      </c>
      <c r="AU33" s="151">
        <f t="shared" si="15"/>
        <v>0</v>
      </c>
      <c r="AV33" s="152">
        <f t="shared" si="15"/>
        <v>0</v>
      </c>
      <c r="AW33" s="149">
        <f t="shared" si="15"/>
        <v>0</v>
      </c>
      <c r="AX33" s="150">
        <f t="shared" si="15"/>
        <v>0</v>
      </c>
      <c r="AY33" s="151">
        <f t="shared" si="15"/>
        <v>0</v>
      </c>
      <c r="AZ33" s="152">
        <f t="shared" si="15"/>
        <v>0</v>
      </c>
      <c r="BA33" s="149">
        <f t="shared" si="15"/>
        <v>0</v>
      </c>
      <c r="BB33" s="150">
        <f t="shared" si="15"/>
        <v>0</v>
      </c>
      <c r="BC33" s="151">
        <f t="shared" si="15"/>
        <v>0</v>
      </c>
      <c r="BD33" s="152">
        <f t="shared" si="15"/>
        <v>0</v>
      </c>
      <c r="BE33" s="149">
        <f t="shared" si="15"/>
        <v>0</v>
      </c>
      <c r="BF33" s="150">
        <f t="shared" si="15"/>
        <v>0</v>
      </c>
      <c r="BG33" s="151">
        <f t="shared" si="15"/>
        <v>0</v>
      </c>
      <c r="BH33" s="152">
        <f t="shared" si="15"/>
        <v>0</v>
      </c>
      <c r="BI33" s="149">
        <f t="shared" si="15"/>
        <v>0</v>
      </c>
      <c r="BJ33" s="150">
        <f t="shared" si="15"/>
        <v>0</v>
      </c>
      <c r="BK33" s="151">
        <f t="shared" si="15"/>
        <v>0</v>
      </c>
      <c r="BL33" s="152">
        <f t="shared" si="15"/>
        <v>0</v>
      </c>
      <c r="BM33" s="149">
        <f t="shared" ref="BM33" si="16">SUM(BM13:BM32)</f>
        <v>0</v>
      </c>
      <c r="BN33" s="150">
        <f t="shared" ref="BN33" si="17">SUM(BN13:BN32)</f>
        <v>0</v>
      </c>
      <c r="BO33" s="151">
        <f t="shared" ref="BO33" si="18">SUM(BO13:BO32)</f>
        <v>0</v>
      </c>
      <c r="BP33" s="152">
        <f t="shared" ref="BP33" si="19">SUM(BP13:BP32)</f>
        <v>0</v>
      </c>
      <c r="BQ33" s="153"/>
      <c r="BR33" s="153"/>
      <c r="BS33" s="153"/>
      <c r="BT33" s="153"/>
    </row>
    <row r="34" spans="2:72" ht="26.1" customHeight="1" thickBot="1" x14ac:dyDescent="0.3">
      <c r="B34" s="117"/>
      <c r="C34" s="54"/>
      <c r="D34" s="54"/>
      <c r="E34" s="54"/>
      <c r="F34" s="54"/>
      <c r="G34" s="54"/>
      <c r="H34" s="54" t="s">
        <v>611</v>
      </c>
      <c r="I34" s="54"/>
      <c r="J34" s="208">
        <v>561515.65</v>
      </c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</row>
    <row r="35" spans="2:72" s="98" customFormat="1" ht="29.45" customHeight="1" thickBot="1" x14ac:dyDescent="0.3">
      <c r="B35" s="117"/>
      <c r="C35" s="117"/>
      <c r="D35" s="117"/>
      <c r="E35" s="117"/>
      <c r="F35" s="117"/>
      <c r="G35" s="117"/>
      <c r="H35" s="117"/>
      <c r="I35" s="117"/>
      <c r="J35" s="207">
        <f>(J33-J34)/J34</f>
        <v>-0.24536751755914765</v>
      </c>
      <c r="K35" s="154"/>
      <c r="L35" s="117"/>
      <c r="M35" s="117"/>
      <c r="N35" s="117"/>
      <c r="O35" s="117"/>
      <c r="P35" s="155" t="s">
        <v>543</v>
      </c>
      <c r="Q35" s="282">
        <f>T33</f>
        <v>0</v>
      </c>
      <c r="R35" s="283"/>
      <c r="S35" s="283"/>
      <c r="T35" s="284"/>
      <c r="U35" s="282">
        <f>Q35+X33</f>
        <v>0</v>
      </c>
      <c r="V35" s="283"/>
      <c r="W35" s="283"/>
      <c r="X35" s="284"/>
      <c r="Y35" s="282">
        <f>U35+AB33</f>
        <v>0</v>
      </c>
      <c r="Z35" s="283"/>
      <c r="AA35" s="283"/>
      <c r="AB35" s="284"/>
      <c r="AC35" s="282">
        <f>Y35+AF33</f>
        <v>0</v>
      </c>
      <c r="AD35" s="283"/>
      <c r="AE35" s="283"/>
      <c r="AF35" s="284"/>
      <c r="AG35" s="282">
        <f>AC35+AJ33</f>
        <v>0</v>
      </c>
      <c r="AH35" s="283"/>
      <c r="AI35" s="283"/>
      <c r="AJ35" s="284"/>
      <c r="AK35" s="282">
        <f>AG35+AN33</f>
        <v>0</v>
      </c>
      <c r="AL35" s="283"/>
      <c r="AM35" s="283"/>
      <c r="AN35" s="284"/>
      <c r="AO35" s="282">
        <f>AK35+AR33</f>
        <v>0</v>
      </c>
      <c r="AP35" s="283"/>
      <c r="AQ35" s="283"/>
      <c r="AR35" s="284"/>
      <c r="AS35" s="282">
        <f>AO35+AV33</f>
        <v>0</v>
      </c>
      <c r="AT35" s="283"/>
      <c r="AU35" s="283"/>
      <c r="AV35" s="284"/>
      <c r="AW35" s="282">
        <f>AS35+AZ33</f>
        <v>0</v>
      </c>
      <c r="AX35" s="283"/>
      <c r="AY35" s="283"/>
      <c r="AZ35" s="284"/>
      <c r="BA35" s="282">
        <f>AW35+BD33</f>
        <v>0</v>
      </c>
      <c r="BB35" s="283"/>
      <c r="BC35" s="283"/>
      <c r="BD35" s="284"/>
      <c r="BE35" s="282">
        <f>BA35+BH33</f>
        <v>0</v>
      </c>
      <c r="BF35" s="283"/>
      <c r="BG35" s="283"/>
      <c r="BH35" s="284"/>
      <c r="BI35" s="282">
        <f>BE35+BL33</f>
        <v>0</v>
      </c>
      <c r="BJ35" s="283"/>
      <c r="BK35" s="283"/>
      <c r="BL35" s="284"/>
      <c r="BM35" s="117"/>
      <c r="BN35" s="117"/>
      <c r="BO35" s="117"/>
      <c r="BP35" s="117"/>
      <c r="BQ35" s="117"/>
      <c r="BR35" s="117"/>
      <c r="BS35" s="117"/>
      <c r="BT35" s="117"/>
    </row>
    <row r="36" spans="2:72" s="98" customFormat="1" ht="29.45" customHeight="1" thickBot="1" x14ac:dyDescent="0.3">
      <c r="B36" s="156" t="s">
        <v>221</v>
      </c>
      <c r="C36" s="156"/>
      <c r="D36" s="156"/>
      <c r="E36" s="156"/>
      <c r="F36" s="156"/>
      <c r="G36" s="156"/>
      <c r="H36" s="117"/>
      <c r="I36" s="156"/>
      <c r="J36" s="157"/>
      <c r="K36" s="15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</row>
    <row r="37" spans="2:72" ht="29.45" customHeight="1" x14ac:dyDescent="0.25">
      <c r="B37" s="117"/>
      <c r="C37" s="54"/>
      <c r="D37" s="54"/>
      <c r="E37" s="54"/>
      <c r="F37" s="54"/>
      <c r="G37" s="54"/>
      <c r="H37" s="54"/>
      <c r="I37" s="54"/>
      <c r="J37" s="158"/>
      <c r="K37" s="158"/>
      <c r="L37" s="158"/>
      <c r="M37" s="54"/>
      <c r="N37" s="54"/>
      <c r="O37" s="54"/>
      <c r="P37" s="159" t="s">
        <v>544</v>
      </c>
      <c r="Q37" s="285">
        <f>R33-T33</f>
        <v>0</v>
      </c>
      <c r="R37" s="286"/>
      <c r="S37" s="286"/>
      <c r="T37" s="287"/>
      <c r="U37" s="285">
        <f>V33-X33</f>
        <v>0</v>
      </c>
      <c r="V37" s="286"/>
      <c r="W37" s="286"/>
      <c r="X37" s="287"/>
      <c r="Y37" s="285">
        <f>Z33-AB33</f>
        <v>0</v>
      </c>
      <c r="Z37" s="286"/>
      <c r="AA37" s="286"/>
      <c r="AB37" s="287"/>
      <c r="AC37" s="285">
        <f>AD33-AF33</f>
        <v>0</v>
      </c>
      <c r="AD37" s="286"/>
      <c r="AE37" s="286"/>
      <c r="AF37" s="287"/>
      <c r="AG37" s="285">
        <f>AH33-AJ33</f>
        <v>0</v>
      </c>
      <c r="AH37" s="286"/>
      <c r="AI37" s="286"/>
      <c r="AJ37" s="287"/>
      <c r="AK37" s="285">
        <f>AL33-AN33</f>
        <v>0</v>
      </c>
      <c r="AL37" s="286"/>
      <c r="AM37" s="286"/>
      <c r="AN37" s="287"/>
      <c r="AO37" s="285">
        <f>AP33-AR33</f>
        <v>0</v>
      </c>
      <c r="AP37" s="286"/>
      <c r="AQ37" s="286"/>
      <c r="AR37" s="287"/>
      <c r="AS37" s="285">
        <f>AT33-AV33</f>
        <v>0</v>
      </c>
      <c r="AT37" s="286"/>
      <c r="AU37" s="286"/>
      <c r="AV37" s="287"/>
      <c r="AW37" s="285">
        <f>AX33-AZ33</f>
        <v>0</v>
      </c>
      <c r="AX37" s="286"/>
      <c r="AY37" s="286"/>
      <c r="AZ37" s="287"/>
      <c r="BA37" s="285">
        <f>BB33-BD33</f>
        <v>0</v>
      </c>
      <c r="BB37" s="286"/>
      <c r="BC37" s="286"/>
      <c r="BD37" s="287"/>
      <c r="BE37" s="285">
        <f>BF33-BH33</f>
        <v>0</v>
      </c>
      <c r="BF37" s="286"/>
      <c r="BG37" s="286"/>
      <c r="BH37" s="287"/>
      <c r="BI37" s="285">
        <f>BJ33-BL33</f>
        <v>0</v>
      </c>
      <c r="BJ37" s="286"/>
      <c r="BK37" s="286"/>
      <c r="BL37" s="287"/>
      <c r="BM37" s="117"/>
      <c r="BN37" s="117"/>
      <c r="BO37" s="117"/>
      <c r="BP37" s="117"/>
      <c r="BQ37" s="54"/>
      <c r="BR37" s="54"/>
      <c r="BS37" s="54"/>
      <c r="BT37" s="54"/>
    </row>
    <row r="38" spans="2:72" ht="30.75" thickBot="1" x14ac:dyDescent="0.3">
      <c r="B38" s="117"/>
      <c r="C38" s="54"/>
      <c r="D38" s="54"/>
      <c r="E38" s="54"/>
      <c r="F38" s="54"/>
      <c r="G38" s="54"/>
      <c r="H38" s="54"/>
      <c r="I38" s="54"/>
      <c r="J38" s="54"/>
      <c r="K38" s="54"/>
      <c r="L38" s="160"/>
      <c r="M38" s="54"/>
      <c r="N38" s="54"/>
      <c r="O38" s="54"/>
      <c r="P38" s="161" t="s">
        <v>545</v>
      </c>
      <c r="Q38" s="279">
        <f>Q37</f>
        <v>0</v>
      </c>
      <c r="R38" s="280"/>
      <c r="S38" s="280"/>
      <c r="T38" s="281"/>
      <c r="U38" s="279">
        <f>Q38+U37</f>
        <v>0</v>
      </c>
      <c r="V38" s="280"/>
      <c r="W38" s="280"/>
      <c r="X38" s="281"/>
      <c r="Y38" s="279">
        <f>U38+Y37</f>
        <v>0</v>
      </c>
      <c r="Z38" s="280"/>
      <c r="AA38" s="280"/>
      <c r="AB38" s="281"/>
      <c r="AC38" s="279">
        <f>Y38+AC37</f>
        <v>0</v>
      </c>
      <c r="AD38" s="280"/>
      <c r="AE38" s="280"/>
      <c r="AF38" s="281"/>
      <c r="AG38" s="279">
        <f>AC38+AG37</f>
        <v>0</v>
      </c>
      <c r="AH38" s="280"/>
      <c r="AI38" s="280"/>
      <c r="AJ38" s="281"/>
      <c r="AK38" s="279">
        <f>AG38+AK37</f>
        <v>0</v>
      </c>
      <c r="AL38" s="280"/>
      <c r="AM38" s="280"/>
      <c r="AN38" s="281"/>
      <c r="AO38" s="279">
        <f>AK38+AO37</f>
        <v>0</v>
      </c>
      <c r="AP38" s="280"/>
      <c r="AQ38" s="280"/>
      <c r="AR38" s="281"/>
      <c r="AS38" s="279">
        <f>AO38+AS37</f>
        <v>0</v>
      </c>
      <c r="AT38" s="280"/>
      <c r="AU38" s="280"/>
      <c r="AV38" s="281"/>
      <c r="AW38" s="279">
        <f>AS38+AW37</f>
        <v>0</v>
      </c>
      <c r="AX38" s="280"/>
      <c r="AY38" s="280"/>
      <c r="AZ38" s="281"/>
      <c r="BA38" s="279">
        <f>AW38+BA37</f>
        <v>0</v>
      </c>
      <c r="BB38" s="280"/>
      <c r="BC38" s="280"/>
      <c r="BD38" s="281"/>
      <c r="BE38" s="279">
        <f>BA38+BE37</f>
        <v>0</v>
      </c>
      <c r="BF38" s="280"/>
      <c r="BG38" s="280"/>
      <c r="BH38" s="281"/>
      <c r="BI38" s="279">
        <f>BE38+BI37</f>
        <v>0</v>
      </c>
      <c r="BJ38" s="280"/>
      <c r="BK38" s="280"/>
      <c r="BL38" s="281"/>
      <c r="BM38" s="117"/>
      <c r="BN38" s="154"/>
      <c r="BO38" s="117"/>
      <c r="BP38" s="117"/>
      <c r="BQ38" s="54"/>
      <c r="BR38" s="54"/>
      <c r="BS38" s="54"/>
      <c r="BT38" s="54"/>
    </row>
    <row r="39" spans="2:72" x14ac:dyDescent="0.25">
      <c r="L39" s="109"/>
    </row>
    <row r="40" spans="2:72" x14ac:dyDescent="0.25">
      <c r="J40" s="107"/>
      <c r="K40" s="107"/>
      <c r="Q40" s="107"/>
    </row>
    <row r="41" spans="2:72" x14ac:dyDescent="0.25">
      <c r="J41" s="108"/>
      <c r="K41" s="108"/>
      <c r="Z41" s="107"/>
    </row>
    <row r="42" spans="2:72" ht="15" customHeight="1" x14ac:dyDescent="0.25">
      <c r="Z42" s="107"/>
    </row>
    <row r="43" spans="2:72" ht="15" customHeight="1" x14ac:dyDescent="0.25"/>
    <row r="56" spans="2:21" x14ac:dyDescent="0.25"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2"/>
    </row>
    <row r="57" spans="2:21" ht="14.25" customHeight="1" x14ac:dyDescent="0.25">
      <c r="B57" s="111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</row>
    <row r="60" spans="2:21" x14ac:dyDescent="0.25"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112"/>
    </row>
    <row r="63" spans="2:21" x14ac:dyDescent="0.25"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112"/>
      <c r="U63" s="113"/>
    </row>
    <row r="65" spans="2:15" ht="52.5" customHeight="1" x14ac:dyDescent="0.25"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112"/>
    </row>
    <row r="66" spans="2:15" ht="52.5" customHeight="1" x14ac:dyDescent="0.25"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112"/>
    </row>
    <row r="67" spans="2:15" ht="206.25" customHeight="1" x14ac:dyDescent="0.25"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112"/>
    </row>
    <row r="70" spans="2:15" ht="86.25" customHeight="1" x14ac:dyDescent="0.25"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112"/>
    </row>
  </sheetData>
  <customSheetViews>
    <customSheetView guid="{1EB03EB8-EE69-412E-9CA0-8FD172FC916A}" showGridLines="0">
      <pane ySplit="12" topLeftCell="A13" activePane="bottomLeft" state="frozen"/>
      <selection pane="bottomLeft" activeCell="E13" sqref="E13"/>
      <pageMargins left="0.7" right="0.7" top="0.75" bottom="0.75" header="0.3" footer="0.3"/>
      <pageSetup paperSize="9" orientation="portrait" horizontalDpi="1200" verticalDpi="1200" r:id="rId1"/>
    </customSheetView>
  </customSheetViews>
  <mergeCells count="156">
    <mergeCell ref="AO38:AR38"/>
    <mergeCell ref="AK38:AN38"/>
    <mergeCell ref="BI38:BL38"/>
    <mergeCell ref="BE38:BH38"/>
    <mergeCell ref="BA38:BD38"/>
    <mergeCell ref="AW38:AZ38"/>
    <mergeCell ref="AS38:AV38"/>
    <mergeCell ref="AK35:AN35"/>
    <mergeCell ref="AO35:AR35"/>
    <mergeCell ref="AS35:AV35"/>
    <mergeCell ref="AW35:AZ35"/>
    <mergeCell ref="BA35:BD35"/>
    <mergeCell ref="BE35:BH35"/>
    <mergeCell ref="BI35:BL35"/>
    <mergeCell ref="AW37:AZ37"/>
    <mergeCell ref="BA37:BD37"/>
    <mergeCell ref="BE37:BH37"/>
    <mergeCell ref="BI37:BL37"/>
    <mergeCell ref="AK37:AN37"/>
    <mergeCell ref="AO37:AR37"/>
    <mergeCell ref="AS37:AV37"/>
    <mergeCell ref="Q38:T38"/>
    <mergeCell ref="U38:X38"/>
    <mergeCell ref="Y38:AB38"/>
    <mergeCell ref="AC38:AF38"/>
    <mergeCell ref="AG38:AJ38"/>
    <mergeCell ref="Q35:T35"/>
    <mergeCell ref="U35:X35"/>
    <mergeCell ref="Y35:AB35"/>
    <mergeCell ref="AC35:AF35"/>
    <mergeCell ref="AG35:AJ35"/>
    <mergeCell ref="Q37:T37"/>
    <mergeCell ref="U37:X37"/>
    <mergeCell ref="Y37:AB37"/>
    <mergeCell ref="AC37:AF37"/>
    <mergeCell ref="AG37:AJ37"/>
    <mergeCell ref="BT9:BT12"/>
    <mergeCell ref="BQ11:BQ12"/>
    <mergeCell ref="BQ9:BR10"/>
    <mergeCell ref="BR11:BR12"/>
    <mergeCell ref="AC9:AF9"/>
    <mergeCell ref="AC10:AD10"/>
    <mergeCell ref="AE10:AF10"/>
    <mergeCell ref="AC11:AC12"/>
    <mergeCell ref="AD11:AD12"/>
    <mergeCell ref="AE11:AE12"/>
    <mergeCell ref="AO9:AR9"/>
    <mergeCell ref="AO10:AP10"/>
    <mergeCell ref="AQ10:AR10"/>
    <mergeCell ref="AO11:AO12"/>
    <mergeCell ref="AP11:AP12"/>
    <mergeCell ref="AQ11:AQ12"/>
    <mergeCell ref="AR11:AR12"/>
    <mergeCell ref="AG11:AG12"/>
    <mergeCell ref="AH11:AH12"/>
    <mergeCell ref="AI11:AI12"/>
    <mergeCell ref="AJ11:AJ12"/>
    <mergeCell ref="AK9:AN9"/>
    <mergeCell ref="AK10:AL10"/>
    <mergeCell ref="AM10:AN10"/>
    <mergeCell ref="AN11:AN12"/>
    <mergeCell ref="AG9:AJ9"/>
    <mergeCell ref="AG10:AH10"/>
    <mergeCell ref="AI10:AJ10"/>
    <mergeCell ref="U9:X9"/>
    <mergeCell ref="U10:V10"/>
    <mergeCell ref="W10:X10"/>
    <mergeCell ref="Z11:Z12"/>
    <mergeCell ref="AA11:AA12"/>
    <mergeCell ref="Y9:AB9"/>
    <mergeCell ref="Y10:Z10"/>
    <mergeCell ref="AA10:AB10"/>
    <mergeCell ref="Y11:Y12"/>
    <mergeCell ref="AB11:AB12"/>
    <mergeCell ref="AF11:AF12"/>
    <mergeCell ref="AK11:AK12"/>
    <mergeCell ref="AL11:AL12"/>
    <mergeCell ref="AM11:AM12"/>
    <mergeCell ref="Q9:T9"/>
    <mergeCell ref="V11:V12"/>
    <mergeCell ref="W11:W12"/>
    <mergeCell ref="X11:X12"/>
    <mergeCell ref="P10:P12"/>
    <mergeCell ref="B10:B12"/>
    <mergeCell ref="C10:F10"/>
    <mergeCell ref="G10:H10"/>
    <mergeCell ref="I10:J10"/>
    <mergeCell ref="K10:L10"/>
    <mergeCell ref="Q10:R10"/>
    <mergeCell ref="S10:T10"/>
    <mergeCell ref="U11:U12"/>
    <mergeCell ref="Q11:Q12"/>
    <mergeCell ref="R11:R12"/>
    <mergeCell ref="S11:S12"/>
    <mergeCell ref="T11:T12"/>
    <mergeCell ref="B67:N67"/>
    <mergeCell ref="B70:N70"/>
    <mergeCell ref="N7:O9"/>
    <mergeCell ref="B60:N60"/>
    <mergeCell ref="M10:M12"/>
    <mergeCell ref="N10:N12"/>
    <mergeCell ref="B33:H33"/>
    <mergeCell ref="C11:E11"/>
    <mergeCell ref="F11:F12"/>
    <mergeCell ref="G11:G12"/>
    <mergeCell ref="H11:H12"/>
    <mergeCell ref="I11:I12"/>
    <mergeCell ref="J11:J12"/>
    <mergeCell ref="K11:K12"/>
    <mergeCell ref="L11:L12"/>
    <mergeCell ref="O10:O12"/>
    <mergeCell ref="B63:N63"/>
    <mergeCell ref="B65:N65"/>
    <mergeCell ref="B66:N66"/>
    <mergeCell ref="AW9:AZ9"/>
    <mergeCell ref="AW10:AX10"/>
    <mergeCell ref="AY10:AZ10"/>
    <mergeCell ref="AW11:AW12"/>
    <mergeCell ref="AX11:AX12"/>
    <mergeCell ref="AY11:AY12"/>
    <mergeCell ref="AZ11:AZ12"/>
    <mergeCell ref="AS9:AV9"/>
    <mergeCell ref="AS10:AT10"/>
    <mergeCell ref="AU10:AV10"/>
    <mergeCell ref="AS11:AS12"/>
    <mergeCell ref="AT11:AT12"/>
    <mergeCell ref="AU11:AU12"/>
    <mergeCell ref="AV11:AV12"/>
    <mergeCell ref="BE9:BH9"/>
    <mergeCell ref="BE10:BF10"/>
    <mergeCell ref="BG10:BH10"/>
    <mergeCell ref="BE11:BE12"/>
    <mergeCell ref="BF11:BF12"/>
    <mergeCell ref="BG11:BG12"/>
    <mergeCell ref="BH11:BH12"/>
    <mergeCell ref="BA9:BD9"/>
    <mergeCell ref="BA10:BB10"/>
    <mergeCell ref="BC10:BD10"/>
    <mergeCell ref="BA11:BA12"/>
    <mergeCell ref="BB11:BB12"/>
    <mergeCell ref="BC11:BC12"/>
    <mergeCell ref="BD11:BD12"/>
    <mergeCell ref="BM9:BP9"/>
    <mergeCell ref="BM10:BN10"/>
    <mergeCell ref="BO10:BP10"/>
    <mergeCell ref="BM11:BM12"/>
    <mergeCell ref="BN11:BN12"/>
    <mergeCell ref="BO11:BO12"/>
    <mergeCell ref="BP11:BP12"/>
    <mergeCell ref="BI9:BL9"/>
    <mergeCell ref="BI10:BJ10"/>
    <mergeCell ref="BK10:BL10"/>
    <mergeCell ref="BI11:BI12"/>
    <mergeCell ref="BJ11:BJ12"/>
    <mergeCell ref="BK11:BK12"/>
    <mergeCell ref="BL11:BL12"/>
  </mergeCells>
  <conditionalFormatting sqref="I13">
    <cfRule type="expression" dxfId="696" priority="2554">
      <formula>IF($E13="Atividade da Ação",1,"0")</formula>
    </cfRule>
  </conditionalFormatting>
  <conditionalFormatting sqref="J13">
    <cfRule type="expression" dxfId="695" priority="2498">
      <formula>IF($E13="Atividade da Ação",1,"0")</formula>
    </cfRule>
  </conditionalFormatting>
  <conditionalFormatting sqref="T13">
    <cfRule type="expression" dxfId="694" priority="2354">
      <formula>IF($E13="Atividade da Ação",1,"0")</formula>
    </cfRule>
  </conditionalFormatting>
  <conditionalFormatting sqref="X13">
    <cfRule type="expression" dxfId="693" priority="2352">
      <formula>IF($E13="Atividade da Ação",1,"0")</formula>
    </cfRule>
  </conditionalFormatting>
  <conditionalFormatting sqref="AB13">
    <cfRule type="expression" dxfId="692" priority="2350">
      <formula>IF($E13="Atividade da Ação",1,"0")</formula>
    </cfRule>
  </conditionalFormatting>
  <conditionalFormatting sqref="AF13">
    <cfRule type="expression" dxfId="691" priority="2348">
      <formula>IF($E13="Atividade da Ação",1,"0")</formula>
    </cfRule>
  </conditionalFormatting>
  <conditionalFormatting sqref="AJ13">
    <cfRule type="expression" dxfId="690" priority="2346">
      <formula>IF($E13="Atividade da Ação",1,"0")</formula>
    </cfRule>
  </conditionalFormatting>
  <conditionalFormatting sqref="AN13">
    <cfRule type="expression" dxfId="689" priority="2344">
      <formula>IF($E13="Atividade da Ação",1,"0")</formula>
    </cfRule>
  </conditionalFormatting>
  <conditionalFormatting sqref="AR13">
    <cfRule type="expression" dxfId="688" priority="2342">
      <formula>IF($E13="Atividade da Ação",1,"0")</formula>
    </cfRule>
  </conditionalFormatting>
  <conditionalFormatting sqref="AV13">
    <cfRule type="expression" dxfId="687" priority="2340">
      <formula>IF($E13="Atividade da Ação",1,"0")</formula>
    </cfRule>
  </conditionalFormatting>
  <conditionalFormatting sqref="AZ13">
    <cfRule type="expression" dxfId="686" priority="2338">
      <formula>IF($E13="Atividade da Ação",1,"0")</formula>
    </cfRule>
  </conditionalFormatting>
  <conditionalFormatting sqref="BD13">
    <cfRule type="expression" dxfId="685" priority="2336">
      <formula>IF($E13="Atividade da Ação",1,"0")</formula>
    </cfRule>
  </conditionalFormatting>
  <conditionalFormatting sqref="BH13">
    <cfRule type="expression" dxfId="684" priority="2334">
      <formula>IF($E13="Atividade da Ação",1,"0")</formula>
    </cfRule>
  </conditionalFormatting>
  <conditionalFormatting sqref="BL13">
    <cfRule type="expression" dxfId="683" priority="2332">
      <formula>IF($E13="Atividade da Ação",1,"0")</formula>
    </cfRule>
  </conditionalFormatting>
  <conditionalFormatting sqref="I14">
    <cfRule type="expression" dxfId="682" priority="2328">
      <formula>IF($E14="Atividade da Ação",1,"0")</formula>
    </cfRule>
  </conditionalFormatting>
  <conditionalFormatting sqref="J13:J14">
    <cfRule type="expression" dxfId="681" priority="2327">
      <formula>IF($E13="Atividade da Ação",1,"0")</formula>
    </cfRule>
  </conditionalFormatting>
  <conditionalFormatting sqref="T13">
    <cfRule type="expression" dxfId="680" priority="2325">
      <formula>IF($E13="Atividade da Ação",1,"0")</formula>
    </cfRule>
  </conditionalFormatting>
  <conditionalFormatting sqref="X13">
    <cfRule type="expression" dxfId="679" priority="2323">
      <formula>IF($E13="Atividade da Ação",1,"0")</formula>
    </cfRule>
  </conditionalFormatting>
  <conditionalFormatting sqref="AB13:AB14">
    <cfRule type="expression" dxfId="678" priority="2321">
      <formula>IF($E13="Atividade da Ação",1,"0")</formula>
    </cfRule>
  </conditionalFormatting>
  <conditionalFormatting sqref="AF13:AF14">
    <cfRule type="expression" dxfId="677" priority="2319">
      <formula>IF($E13="Atividade da Ação",1,"0")</formula>
    </cfRule>
  </conditionalFormatting>
  <conditionalFormatting sqref="AJ13:AJ14">
    <cfRule type="expression" dxfId="676" priority="2317">
      <formula>IF($E13="Atividade da Ação",1,"0")</formula>
    </cfRule>
  </conditionalFormatting>
  <conditionalFormatting sqref="AN13:AN14">
    <cfRule type="expression" dxfId="675" priority="2315">
      <formula>IF($E13="Atividade da Ação",1,"0")</formula>
    </cfRule>
  </conditionalFormatting>
  <conditionalFormatting sqref="AR13:AR14">
    <cfRule type="expression" dxfId="674" priority="2313">
      <formula>IF($E13="Atividade da Ação",1,"0")</formula>
    </cfRule>
  </conditionalFormatting>
  <conditionalFormatting sqref="AV13:AV14">
    <cfRule type="expression" dxfId="673" priority="2311">
      <formula>IF($E13="Atividade da Ação",1,"0")</formula>
    </cfRule>
  </conditionalFormatting>
  <conditionalFormatting sqref="AZ13:AZ14">
    <cfRule type="expression" dxfId="672" priority="2309">
      <formula>IF($E13="Atividade da Ação",1,"0")</formula>
    </cfRule>
  </conditionalFormatting>
  <conditionalFormatting sqref="BD13:BD14">
    <cfRule type="expression" dxfId="671" priority="2307">
      <formula>IF($E13="Atividade da Ação",1,"0")</formula>
    </cfRule>
  </conditionalFormatting>
  <conditionalFormatting sqref="BH13:BH14">
    <cfRule type="expression" dxfId="670" priority="2305">
      <formula>IF($E13="Atividade da Ação",1,"0")</formula>
    </cfRule>
  </conditionalFormatting>
  <conditionalFormatting sqref="BL13:BL14">
    <cfRule type="expression" dxfId="669" priority="2303">
      <formula>IF($E13="Atividade da Ação",1,"0")</formula>
    </cfRule>
  </conditionalFormatting>
  <conditionalFormatting sqref="I15">
    <cfRule type="expression" dxfId="668" priority="1731">
      <formula>IF($E15="Atividade da Ação",1,"0")</formula>
    </cfRule>
  </conditionalFormatting>
  <conditionalFormatting sqref="R15">
    <cfRule type="expression" dxfId="667" priority="1729">
      <formula>IF($E15="Atividade da Ação",1,"0")</formula>
    </cfRule>
  </conditionalFormatting>
  <conditionalFormatting sqref="T15">
    <cfRule type="expression" dxfId="666" priority="1728">
      <formula>IF($E15="Atividade da Ação",1,"0")</formula>
    </cfRule>
  </conditionalFormatting>
  <conditionalFormatting sqref="X15">
    <cfRule type="expression" dxfId="665" priority="1726">
      <formula>IF($E15="Atividade da Ação",1,"0")</formula>
    </cfRule>
  </conditionalFormatting>
  <conditionalFormatting sqref="AB15">
    <cfRule type="expression" dxfId="664" priority="1724">
      <formula>IF($E15="Atividade da Ação",1,"0")</formula>
    </cfRule>
  </conditionalFormatting>
  <conditionalFormatting sqref="AF15">
    <cfRule type="expression" dxfId="663" priority="1722">
      <formula>IF($E15="Atividade da Ação",1,"0")</formula>
    </cfRule>
  </conditionalFormatting>
  <conditionalFormatting sqref="AJ15">
    <cfRule type="expression" dxfId="662" priority="1720">
      <formula>IF($E15="Atividade da Ação",1,"0")</formula>
    </cfRule>
  </conditionalFormatting>
  <conditionalFormatting sqref="AN15">
    <cfRule type="expression" dxfId="661" priority="1718">
      <formula>IF($E15="Atividade da Ação",1,"0")</formula>
    </cfRule>
  </conditionalFormatting>
  <conditionalFormatting sqref="AR15">
    <cfRule type="expression" dxfId="660" priority="1716">
      <formula>IF($E15="Atividade da Ação",1,"0")</formula>
    </cfRule>
  </conditionalFormatting>
  <conditionalFormatting sqref="AV15">
    <cfRule type="expression" dxfId="659" priority="1714">
      <formula>IF($E15="Atividade da Ação",1,"0")</formula>
    </cfRule>
  </conditionalFormatting>
  <conditionalFormatting sqref="AZ15">
    <cfRule type="expression" dxfId="658" priority="1712">
      <formula>IF($E15="Atividade da Ação",1,"0")</formula>
    </cfRule>
  </conditionalFormatting>
  <conditionalFormatting sqref="BD15">
    <cfRule type="expression" dxfId="657" priority="1710">
      <formula>IF($E15="Atividade da Ação",1,"0")</formula>
    </cfRule>
  </conditionalFormatting>
  <conditionalFormatting sqref="BH15">
    <cfRule type="expression" dxfId="656" priority="1708">
      <formula>IF($E15="Atividade da Ação",1,"0")</formula>
    </cfRule>
  </conditionalFormatting>
  <conditionalFormatting sqref="BL15">
    <cfRule type="expression" dxfId="655" priority="1706">
      <formula>IF($E15="Atividade da Ação",1,"0")</formula>
    </cfRule>
  </conditionalFormatting>
  <conditionalFormatting sqref="I21">
    <cfRule type="expression" dxfId="654" priority="1586">
      <formula>IF($E21="Atividade da Ação",1,"0")</formula>
    </cfRule>
  </conditionalFormatting>
  <conditionalFormatting sqref="I25">
    <cfRule type="expression" dxfId="653" priority="1470">
      <formula>IF($E25="Atividade da Ação",1,"0")</formula>
    </cfRule>
  </conditionalFormatting>
  <conditionalFormatting sqref="BH22">
    <cfRule type="expression" dxfId="652" priority="1534">
      <formula>IF($E22="Atividade da Ação",1,"0")</formula>
    </cfRule>
  </conditionalFormatting>
  <conditionalFormatting sqref="T21">
    <cfRule type="expression" dxfId="651" priority="1583">
      <formula>IF($E21="Atividade da Ação",1,"0")</formula>
    </cfRule>
  </conditionalFormatting>
  <conditionalFormatting sqref="X21">
    <cfRule type="expression" dxfId="650" priority="1581">
      <formula>IF($E21="Atividade da Ação",1,"0")</formula>
    </cfRule>
  </conditionalFormatting>
  <conditionalFormatting sqref="BL22">
    <cfRule type="expression" dxfId="649" priority="1532">
      <formula>IF($E22="Atividade da Ação",1,"0")</formula>
    </cfRule>
  </conditionalFormatting>
  <conditionalFormatting sqref="AB21">
    <cfRule type="expression" dxfId="648" priority="1579">
      <formula>IF($E21="Atividade da Ação",1,"0")</formula>
    </cfRule>
  </conditionalFormatting>
  <conditionalFormatting sqref="AF21">
    <cfRule type="expression" dxfId="647" priority="1577">
      <formula>IF($E21="Atividade da Ação",1,"0")</formula>
    </cfRule>
  </conditionalFormatting>
  <conditionalFormatting sqref="AJ21">
    <cfRule type="expression" dxfId="646" priority="1575">
      <formula>IF($E21="Atividade da Ação",1,"0")</formula>
    </cfRule>
  </conditionalFormatting>
  <conditionalFormatting sqref="AN21">
    <cfRule type="expression" dxfId="645" priority="1573">
      <formula>IF($E21="Atividade da Ação",1,"0")</formula>
    </cfRule>
  </conditionalFormatting>
  <conditionalFormatting sqref="I23">
    <cfRule type="expression" dxfId="644" priority="1528">
      <formula>IF($E23="Atividade da Ação",1,"0")</formula>
    </cfRule>
  </conditionalFormatting>
  <conditionalFormatting sqref="AR21">
    <cfRule type="expression" dxfId="643" priority="1571">
      <formula>IF($E21="Atividade da Ação",1,"0")</formula>
    </cfRule>
  </conditionalFormatting>
  <conditionalFormatting sqref="AV21">
    <cfRule type="expression" dxfId="642" priority="1569">
      <formula>IF($E21="Atividade da Ação",1,"0")</formula>
    </cfRule>
  </conditionalFormatting>
  <conditionalFormatting sqref="AZ21">
    <cfRule type="expression" dxfId="641" priority="1567">
      <formula>IF($E21="Atividade da Ação",1,"0")</formula>
    </cfRule>
  </conditionalFormatting>
  <conditionalFormatting sqref="T23">
    <cfRule type="expression" dxfId="640" priority="1525">
      <formula>IF($E23="Atividade da Ação",1,"0")</formula>
    </cfRule>
  </conditionalFormatting>
  <conditionalFormatting sqref="BD21">
    <cfRule type="expression" dxfId="639" priority="1565">
      <formula>IF($E21="Atividade da Ação",1,"0")</formula>
    </cfRule>
  </conditionalFormatting>
  <conditionalFormatting sqref="BH21">
    <cfRule type="expression" dxfId="638" priority="1563">
      <formula>IF($E21="Atividade da Ação",1,"0")</formula>
    </cfRule>
  </conditionalFormatting>
  <conditionalFormatting sqref="X23">
    <cfRule type="expression" dxfId="637" priority="1523">
      <formula>IF($E23="Atividade da Ação",1,"0")</formula>
    </cfRule>
  </conditionalFormatting>
  <conditionalFormatting sqref="BL21">
    <cfRule type="expression" dxfId="636" priority="1561">
      <formula>IF($E21="Atividade da Ação",1,"0")</formula>
    </cfRule>
  </conditionalFormatting>
  <conditionalFormatting sqref="I22">
    <cfRule type="expression" dxfId="635" priority="1557">
      <formula>IF($E22="Atividade da Ação",1,"0")</formula>
    </cfRule>
  </conditionalFormatting>
  <conditionalFormatting sqref="AJ23">
    <cfRule type="expression" dxfId="634" priority="1517">
      <formula>IF($E23="Atividade da Ação",1,"0")</formula>
    </cfRule>
  </conditionalFormatting>
  <conditionalFormatting sqref="T22">
    <cfRule type="expression" dxfId="633" priority="1554">
      <formula>IF($E22="Atividade da Ação",1,"0")</formula>
    </cfRule>
  </conditionalFormatting>
  <conditionalFormatting sqref="X22">
    <cfRule type="expression" dxfId="632" priority="1552">
      <formula>IF($E22="Atividade da Ação",1,"0")</formula>
    </cfRule>
  </conditionalFormatting>
  <conditionalFormatting sqref="AN23">
    <cfRule type="expression" dxfId="631" priority="1515">
      <formula>IF($E23="Atividade da Ação",1,"0")</formula>
    </cfRule>
  </conditionalFormatting>
  <conditionalFormatting sqref="AB22">
    <cfRule type="expression" dxfId="630" priority="1550">
      <formula>IF($E22="Atividade da Ação",1,"0")</formula>
    </cfRule>
  </conditionalFormatting>
  <conditionalFormatting sqref="AF22">
    <cfRule type="expression" dxfId="629" priority="1548">
      <formula>IF($E22="Atividade da Ação",1,"0")</formula>
    </cfRule>
  </conditionalFormatting>
  <conditionalFormatting sqref="AR23">
    <cfRule type="expression" dxfId="628" priority="1513">
      <formula>IF($E23="Atividade da Ação",1,"0")</formula>
    </cfRule>
  </conditionalFormatting>
  <conditionalFormatting sqref="AJ22">
    <cfRule type="expression" dxfId="627" priority="1546">
      <formula>IF($E22="Atividade da Ação",1,"0")</formula>
    </cfRule>
  </conditionalFormatting>
  <conditionalFormatting sqref="AN22">
    <cfRule type="expression" dxfId="626" priority="1544">
      <formula>IF($E22="Atividade da Ação",1,"0")</formula>
    </cfRule>
  </conditionalFormatting>
  <conditionalFormatting sqref="AV23">
    <cfRule type="expression" dxfId="625" priority="1511">
      <formula>IF($E23="Atividade da Ação",1,"0")</formula>
    </cfRule>
  </conditionalFormatting>
  <conditionalFormatting sqref="AR22">
    <cfRule type="expression" dxfId="624" priority="1542">
      <formula>IF($E22="Atividade da Ação",1,"0")</formula>
    </cfRule>
  </conditionalFormatting>
  <conditionalFormatting sqref="AV22">
    <cfRule type="expression" dxfId="623" priority="1540">
      <formula>IF($E22="Atividade da Ação",1,"0")</formula>
    </cfRule>
  </conditionalFormatting>
  <conditionalFormatting sqref="AZ23">
    <cfRule type="expression" dxfId="622" priority="1509">
      <formula>IF($E23="Atividade da Ação",1,"0")</formula>
    </cfRule>
  </conditionalFormatting>
  <conditionalFormatting sqref="AZ22">
    <cfRule type="expression" dxfId="621" priority="1538">
      <formula>IF($E22="Atividade da Ação",1,"0")</formula>
    </cfRule>
  </conditionalFormatting>
  <conditionalFormatting sqref="BD22">
    <cfRule type="expression" dxfId="620" priority="1536">
      <formula>IF($E22="Atividade da Ação",1,"0")</formula>
    </cfRule>
  </conditionalFormatting>
  <conditionalFormatting sqref="BD23">
    <cfRule type="expression" dxfId="619" priority="1507">
      <formula>IF($E23="Atividade da Ação",1,"0")</formula>
    </cfRule>
  </conditionalFormatting>
  <conditionalFormatting sqref="BL26">
    <cfRule type="expression" dxfId="618" priority="1416">
      <formula>IF($E26="Atividade da Ação",1,"0")</formula>
    </cfRule>
  </conditionalFormatting>
  <conditionalFormatting sqref="I24">
    <cfRule type="expression" dxfId="617" priority="1499">
      <formula>IF($E24="Atividade da Ação",1,"0")</formula>
    </cfRule>
  </conditionalFormatting>
  <conditionalFormatting sqref="AF23">
    <cfRule type="expression" dxfId="616" priority="1519">
      <formula>IF($E23="Atividade da Ação",1,"0")</formula>
    </cfRule>
  </conditionalFormatting>
  <conditionalFormatting sqref="T24">
    <cfRule type="expression" dxfId="615" priority="1496">
      <formula>IF($E24="Atividade da Ação",1,"0")</formula>
    </cfRule>
  </conditionalFormatting>
  <conditionalFormatting sqref="X24">
    <cfRule type="expression" dxfId="614" priority="1494">
      <formula>IF($E24="Atividade da Ação",1,"0")</formula>
    </cfRule>
  </conditionalFormatting>
  <conditionalFormatting sqref="AB24">
    <cfRule type="expression" dxfId="613" priority="1492">
      <formula>IF($E24="Atividade da Ação",1,"0")</formula>
    </cfRule>
  </conditionalFormatting>
  <conditionalFormatting sqref="AF24">
    <cfRule type="expression" dxfId="612" priority="1490">
      <formula>IF($E24="Atividade da Ação",1,"0")</formula>
    </cfRule>
  </conditionalFormatting>
  <conditionalFormatting sqref="BH23">
    <cfRule type="expression" dxfId="611" priority="1505">
      <formula>IF($E23="Atividade da Ação",1,"0")</formula>
    </cfRule>
  </conditionalFormatting>
  <conditionalFormatting sqref="BL23">
    <cfRule type="expression" dxfId="610" priority="1503">
      <formula>IF($E23="Atividade da Ação",1,"0")</formula>
    </cfRule>
  </conditionalFormatting>
  <conditionalFormatting sqref="BH27">
    <cfRule type="expression" dxfId="609" priority="1389">
      <formula>IF($E27="Atividade da Ação",1,"0")</formula>
    </cfRule>
  </conditionalFormatting>
  <conditionalFormatting sqref="AV24">
    <cfRule type="expression" dxfId="608" priority="1482">
      <formula>IF($E24="Atividade da Ação",1,"0")</formula>
    </cfRule>
  </conditionalFormatting>
  <conditionalFormatting sqref="AZ24">
    <cfRule type="expression" dxfId="607" priority="1480">
      <formula>IF($E24="Atividade da Ação",1,"0")</formula>
    </cfRule>
  </conditionalFormatting>
  <conditionalFormatting sqref="AJ24">
    <cfRule type="expression" dxfId="606" priority="1488">
      <formula>IF($E24="Atividade da Ação",1,"0")</formula>
    </cfRule>
  </conditionalFormatting>
  <conditionalFormatting sqref="BD24">
    <cfRule type="expression" dxfId="605" priority="1478">
      <formula>IF($E24="Atividade da Ação",1,"0")</formula>
    </cfRule>
  </conditionalFormatting>
  <conditionalFormatting sqref="AN24">
    <cfRule type="expression" dxfId="604" priority="1486">
      <formula>IF($E24="Atividade da Ação",1,"0")</formula>
    </cfRule>
  </conditionalFormatting>
  <conditionalFormatting sqref="AR24">
    <cfRule type="expression" dxfId="603" priority="1484">
      <formula>IF($E24="Atividade da Ação",1,"0")</formula>
    </cfRule>
  </conditionalFormatting>
  <conditionalFormatting sqref="BH24">
    <cfRule type="expression" dxfId="602" priority="1476">
      <formula>IF($E24="Atividade da Ação",1,"0")</formula>
    </cfRule>
  </conditionalFormatting>
  <conditionalFormatting sqref="BL24">
    <cfRule type="expression" dxfId="601" priority="1474">
      <formula>IF($E24="Atividade da Ação",1,"0")</formula>
    </cfRule>
  </conditionalFormatting>
  <conditionalFormatting sqref="J25">
    <cfRule type="expression" dxfId="600" priority="1469">
      <formula>IF($E25="Atividade da Ação",1,"0")</formula>
    </cfRule>
  </conditionalFormatting>
  <conditionalFormatting sqref="R25">
    <cfRule type="expression" dxfId="599" priority="1468">
      <formula>IF($E25="Atividade da Ação",1,"0")</formula>
    </cfRule>
  </conditionalFormatting>
  <conditionalFormatting sqref="T25">
    <cfRule type="expression" dxfId="598" priority="1467">
      <formula>IF($E25="Atividade da Ação",1,"0")</formula>
    </cfRule>
  </conditionalFormatting>
  <conditionalFormatting sqref="V25">
    <cfRule type="expression" dxfId="597" priority="1466">
      <formula>IF($E25="Atividade da Ação",1,"0")</formula>
    </cfRule>
  </conditionalFormatting>
  <conditionalFormatting sqref="X25">
    <cfRule type="expression" dxfId="596" priority="1465">
      <formula>IF($E25="Atividade da Ação",1,"0")</formula>
    </cfRule>
  </conditionalFormatting>
  <conditionalFormatting sqref="Z25">
    <cfRule type="expression" dxfId="595" priority="1464">
      <formula>IF($E25="Atividade da Ação",1,"0")</formula>
    </cfRule>
  </conditionalFormatting>
  <conditionalFormatting sqref="AB25">
    <cfRule type="expression" dxfId="594" priority="1463">
      <formula>IF($E25="Atividade da Ação",1,"0")</formula>
    </cfRule>
  </conditionalFormatting>
  <conditionalFormatting sqref="AD25">
    <cfRule type="expression" dxfId="593" priority="1462">
      <formula>IF($E25="Atividade da Ação",1,"0")</formula>
    </cfRule>
  </conditionalFormatting>
  <conditionalFormatting sqref="AF25">
    <cfRule type="expression" dxfId="592" priority="1461">
      <formula>IF($E25="Atividade da Ação",1,"0")</formula>
    </cfRule>
  </conditionalFormatting>
  <conditionalFormatting sqref="AH25">
    <cfRule type="expression" dxfId="591" priority="1460">
      <formula>IF($E25="Atividade da Ação",1,"0")</formula>
    </cfRule>
  </conditionalFormatting>
  <conditionalFormatting sqref="AJ25">
    <cfRule type="expression" dxfId="590" priority="1459">
      <formula>IF($E25="Atividade da Ação",1,"0")</formula>
    </cfRule>
  </conditionalFormatting>
  <conditionalFormatting sqref="AL25">
    <cfRule type="expression" dxfId="589" priority="1458">
      <formula>IF($E25="Atividade da Ação",1,"0")</formula>
    </cfRule>
  </conditionalFormatting>
  <conditionalFormatting sqref="AN25">
    <cfRule type="expression" dxfId="588" priority="1457">
      <formula>IF($E25="Atividade da Ação",1,"0")</formula>
    </cfRule>
  </conditionalFormatting>
  <conditionalFormatting sqref="AP25">
    <cfRule type="expression" dxfId="587" priority="1456">
      <formula>IF($E25="Atividade da Ação",1,"0")</formula>
    </cfRule>
  </conditionalFormatting>
  <conditionalFormatting sqref="AR25">
    <cfRule type="expression" dxfId="586" priority="1455">
      <formula>IF($E25="Atividade da Ação",1,"0")</formula>
    </cfRule>
  </conditionalFormatting>
  <conditionalFormatting sqref="AT25">
    <cfRule type="expression" dxfId="585" priority="1454">
      <formula>IF($E25="Atividade da Ação",1,"0")</formula>
    </cfRule>
  </conditionalFormatting>
  <conditionalFormatting sqref="AV25">
    <cfRule type="expression" dxfId="584" priority="1453">
      <formula>IF($E25="Atividade da Ação",1,"0")</formula>
    </cfRule>
  </conditionalFormatting>
  <conditionalFormatting sqref="AX25">
    <cfRule type="expression" dxfId="583" priority="1452">
      <formula>IF($E25="Atividade da Ação",1,"0")</formula>
    </cfRule>
  </conditionalFormatting>
  <conditionalFormatting sqref="AZ25">
    <cfRule type="expression" dxfId="582" priority="1451">
      <formula>IF($E25="Atividade da Ação",1,"0")</formula>
    </cfRule>
  </conditionalFormatting>
  <conditionalFormatting sqref="BB25">
    <cfRule type="expression" dxfId="581" priority="1450">
      <formula>IF($E25="Atividade da Ação",1,"0")</formula>
    </cfRule>
  </conditionalFormatting>
  <conditionalFormatting sqref="BD25">
    <cfRule type="expression" dxfId="580" priority="1449">
      <formula>IF($E25="Atividade da Ação",1,"0")</formula>
    </cfRule>
  </conditionalFormatting>
  <conditionalFormatting sqref="BF25">
    <cfRule type="expression" dxfId="579" priority="1448">
      <formula>IF($E25="Atividade da Ação",1,"0")</formula>
    </cfRule>
  </conditionalFormatting>
  <conditionalFormatting sqref="BH25">
    <cfRule type="expression" dxfId="578" priority="1447">
      <formula>IF($E25="Atividade da Ação",1,"0")</formula>
    </cfRule>
  </conditionalFormatting>
  <conditionalFormatting sqref="BJ25">
    <cfRule type="expression" dxfId="577" priority="1446">
      <formula>IF($E25="Atividade da Ação",1,"0")</formula>
    </cfRule>
  </conditionalFormatting>
  <conditionalFormatting sqref="BL25">
    <cfRule type="expression" dxfId="576" priority="1445">
      <formula>IF($E25="Atividade da Ação",1,"0")</formula>
    </cfRule>
  </conditionalFormatting>
  <conditionalFormatting sqref="I26">
    <cfRule type="expression" dxfId="575" priority="1441">
      <formula>IF($E26="Atividade da Ação",1,"0")</formula>
    </cfRule>
  </conditionalFormatting>
  <conditionalFormatting sqref="T26">
    <cfRule type="expression" dxfId="574" priority="1438">
      <formula>IF($E26="Atividade da Ação",1,"0")</formula>
    </cfRule>
  </conditionalFormatting>
  <conditionalFormatting sqref="AV26">
    <cfRule type="expression" dxfId="573" priority="1424">
      <formula>IF($E26="Atividade da Ação",1,"0")</formula>
    </cfRule>
  </conditionalFormatting>
  <conditionalFormatting sqref="AF26">
    <cfRule type="expression" dxfId="572" priority="1432">
      <formula>IF($E26="Atividade da Ação",1,"0")</formula>
    </cfRule>
  </conditionalFormatting>
  <conditionalFormatting sqref="AJ26">
    <cfRule type="expression" dxfId="571" priority="1430">
      <formula>IF($E26="Atividade da Ação",1,"0")</formula>
    </cfRule>
  </conditionalFormatting>
  <conditionalFormatting sqref="AZ26">
    <cfRule type="expression" dxfId="570" priority="1422">
      <formula>IF($E26="Atividade da Ação",1,"0")</formula>
    </cfRule>
  </conditionalFormatting>
  <conditionalFormatting sqref="AN26">
    <cfRule type="expression" dxfId="569" priority="1428">
      <formula>IF($E26="Atividade da Ação",1,"0")</formula>
    </cfRule>
  </conditionalFormatting>
  <conditionalFormatting sqref="AR26">
    <cfRule type="expression" dxfId="568" priority="1426">
      <formula>IF($E26="Atividade da Ação",1,"0")</formula>
    </cfRule>
  </conditionalFormatting>
  <conditionalFormatting sqref="BD26">
    <cfRule type="expression" dxfId="567" priority="1420">
      <formula>IF($E26="Atividade da Ação",1,"0")</formula>
    </cfRule>
  </conditionalFormatting>
  <conditionalFormatting sqref="BH26">
    <cfRule type="expression" dxfId="566" priority="1418">
      <formula>IF($E26="Atividade da Ação",1,"0")</formula>
    </cfRule>
  </conditionalFormatting>
  <conditionalFormatting sqref="I27">
    <cfRule type="expression" dxfId="565" priority="1412">
      <formula>IF($E27="Atividade da Ação",1,"0")</formula>
    </cfRule>
  </conditionalFormatting>
  <conditionalFormatting sqref="BL27">
    <cfRule type="expression" dxfId="564" priority="1387">
      <formula>IF($E27="Atividade da Ação",1,"0")</formula>
    </cfRule>
  </conditionalFormatting>
  <conditionalFormatting sqref="T27">
    <cfRule type="expression" dxfId="563" priority="1409">
      <formula>IF($E27="Atividade da Ação",1,"0")</formula>
    </cfRule>
  </conditionalFormatting>
  <conditionalFormatting sqref="I28">
    <cfRule type="expression" dxfId="562" priority="1383">
      <formula>IF($E28="Atividade da Ação",1,"0")</formula>
    </cfRule>
  </conditionalFormatting>
  <conditionalFormatting sqref="X27">
    <cfRule type="expression" dxfId="561" priority="1407">
      <formula>IF($E27="Atividade da Ação",1,"0")</formula>
    </cfRule>
  </conditionalFormatting>
  <conditionalFormatting sqref="J28">
    <cfRule type="expression" dxfId="560" priority="1382">
      <formula>IF($E28="Atividade da Ação",1,"0")</formula>
    </cfRule>
  </conditionalFormatting>
  <conditionalFormatting sqref="AB27">
    <cfRule type="expression" dxfId="559" priority="1405">
      <formula>IF($E27="Atividade da Ação",1,"0")</formula>
    </cfRule>
  </conditionalFormatting>
  <conditionalFormatting sqref="AF27">
    <cfRule type="expression" dxfId="558" priority="1403">
      <formula>IF($E27="Atividade da Ação",1,"0")</formula>
    </cfRule>
  </conditionalFormatting>
  <conditionalFormatting sqref="T28">
    <cfRule type="expression" dxfId="557" priority="1380">
      <formula>IF($E28="Atividade da Ação",1,"0")</formula>
    </cfRule>
  </conditionalFormatting>
  <conditionalFormatting sqref="AJ27">
    <cfRule type="expression" dxfId="556" priority="1401">
      <formula>IF($E27="Atividade da Ação",1,"0")</formula>
    </cfRule>
  </conditionalFormatting>
  <conditionalFormatting sqref="AF29">
    <cfRule type="expression" dxfId="555" priority="1345">
      <formula>IF($E29="Atividade da Ação",1,"0")</formula>
    </cfRule>
  </conditionalFormatting>
  <conditionalFormatting sqref="AN27">
    <cfRule type="expression" dxfId="554" priority="1399">
      <formula>IF($E27="Atividade da Ação",1,"0")</formula>
    </cfRule>
  </conditionalFormatting>
  <conditionalFormatting sqref="X28">
    <cfRule type="expression" dxfId="553" priority="1378">
      <formula>IF($E28="Atividade da Ação",1,"0")</formula>
    </cfRule>
  </conditionalFormatting>
  <conditionalFormatting sqref="AR27">
    <cfRule type="expression" dxfId="552" priority="1397">
      <formula>IF($E27="Atividade da Ação",1,"0")</formula>
    </cfRule>
  </conditionalFormatting>
  <conditionalFormatting sqref="AV27">
    <cfRule type="expression" dxfId="551" priority="1395">
      <formula>IF($E27="Atividade da Ação",1,"0")</formula>
    </cfRule>
  </conditionalFormatting>
  <conditionalFormatting sqref="AB28">
    <cfRule type="expression" dxfId="550" priority="1376">
      <formula>IF($E28="Atividade da Ação",1,"0")</formula>
    </cfRule>
  </conditionalFormatting>
  <conditionalFormatting sqref="AZ27">
    <cfRule type="expression" dxfId="549" priority="1393">
      <formula>IF($E27="Atividade da Ação",1,"0")</formula>
    </cfRule>
  </conditionalFormatting>
  <conditionalFormatting sqref="AJ29">
    <cfRule type="expression" dxfId="548" priority="1343">
      <formula>IF($E29="Atividade da Ação",1,"0")</formula>
    </cfRule>
  </conditionalFormatting>
  <conditionalFormatting sqref="BD27">
    <cfRule type="expression" dxfId="547" priority="1391">
      <formula>IF($E27="Atividade da Ação",1,"0")</formula>
    </cfRule>
  </conditionalFormatting>
  <conditionalFormatting sqref="AF28">
    <cfRule type="expression" dxfId="546" priority="1374">
      <formula>IF($E28="Atividade da Ação",1,"0")</formula>
    </cfRule>
  </conditionalFormatting>
  <conditionalFormatting sqref="AJ28">
    <cfRule type="expression" dxfId="545" priority="1372">
      <formula>IF($E28="Atividade da Ação",1,"0")</formula>
    </cfRule>
  </conditionalFormatting>
  <conditionalFormatting sqref="AN29">
    <cfRule type="expression" dxfId="544" priority="1341">
      <formula>IF($E29="Atividade da Ação",1,"0")</formula>
    </cfRule>
  </conditionalFormatting>
  <conditionalFormatting sqref="AN28">
    <cfRule type="expression" dxfId="543" priority="1370">
      <formula>IF($E28="Atividade da Ação",1,"0")</formula>
    </cfRule>
  </conditionalFormatting>
  <conditionalFormatting sqref="AR28">
    <cfRule type="expression" dxfId="542" priority="1368">
      <formula>IF($E28="Atividade da Ação",1,"0")</formula>
    </cfRule>
  </conditionalFormatting>
  <conditionalFormatting sqref="AV28">
    <cfRule type="expression" dxfId="541" priority="1366">
      <formula>IF($E28="Atividade da Ação",1,"0")</formula>
    </cfRule>
  </conditionalFormatting>
  <conditionalFormatting sqref="AZ28">
    <cfRule type="expression" dxfId="540" priority="1364">
      <formula>IF($E28="Atividade da Ação",1,"0")</formula>
    </cfRule>
  </conditionalFormatting>
  <conditionalFormatting sqref="BD28">
    <cfRule type="expression" dxfId="539" priority="1362">
      <formula>IF($E28="Atividade da Ação",1,"0")</formula>
    </cfRule>
  </conditionalFormatting>
  <conditionalFormatting sqref="AZ29">
    <cfRule type="expression" dxfId="538" priority="1335">
      <formula>IF($E29="Atividade da Ação",1,"0")</formula>
    </cfRule>
  </conditionalFormatting>
  <conditionalFormatting sqref="BH28">
    <cfRule type="expression" dxfId="537" priority="1360">
      <formula>IF($E28="Atividade da Ação",1,"0")</formula>
    </cfRule>
  </conditionalFormatting>
  <conditionalFormatting sqref="BB29">
    <cfRule type="expression" dxfId="536" priority="1334">
      <formula>IF($E29="Atividade da Ação",1,"0")</formula>
    </cfRule>
  </conditionalFormatting>
  <conditionalFormatting sqref="BL28">
    <cfRule type="expression" dxfId="535" priority="1358">
      <formula>IF($E28="Atividade da Ação",1,"0")</formula>
    </cfRule>
  </conditionalFormatting>
  <conditionalFormatting sqref="I29">
    <cfRule type="expression" dxfId="534" priority="1354">
      <formula>IF($E29="Atividade da Ação",1,"0")</formula>
    </cfRule>
  </conditionalFormatting>
  <conditionalFormatting sqref="J29">
    <cfRule type="expression" dxfId="533" priority="1353">
      <formula>IF($E29="Atividade da Ação",1,"0")</formula>
    </cfRule>
  </conditionalFormatting>
  <conditionalFormatting sqref="T29">
    <cfRule type="expression" dxfId="532" priority="1351">
      <formula>IF($E29="Atividade da Ação",1,"0")</formula>
    </cfRule>
  </conditionalFormatting>
  <conditionalFormatting sqref="X29">
    <cfRule type="expression" dxfId="531" priority="1349">
      <formula>IF($E29="Atividade da Ação",1,"0")</formula>
    </cfRule>
  </conditionalFormatting>
  <conditionalFormatting sqref="AB29">
    <cfRule type="expression" dxfId="530" priority="1347">
      <formula>IF($E29="Atividade da Ação",1,"0")</formula>
    </cfRule>
  </conditionalFormatting>
  <conditionalFormatting sqref="I30">
    <cfRule type="expression" dxfId="529" priority="1325">
      <formula>IF($E30="Atividade da Ação",1,"0")</formula>
    </cfRule>
  </conditionalFormatting>
  <conditionalFormatting sqref="J30">
    <cfRule type="expression" dxfId="528" priority="1324">
      <formula>IF($E30="Atividade da Ação",1,"0")</formula>
    </cfRule>
  </conditionalFormatting>
  <conditionalFormatting sqref="R30">
    <cfRule type="expression" dxfId="527" priority="1323">
      <formula>IF($E30="Atividade da Ação",1,"0")</formula>
    </cfRule>
  </conditionalFormatting>
  <conditionalFormatting sqref="BD30">
    <cfRule type="expression" dxfId="526" priority="1304">
      <formula>IF($E30="Atividade da Ação",1,"0")</formula>
    </cfRule>
  </conditionalFormatting>
  <conditionalFormatting sqref="AR29">
    <cfRule type="expression" dxfId="525" priority="1339">
      <formula>IF($E29="Atividade da Ação",1,"0")</formula>
    </cfRule>
  </conditionalFormatting>
  <conditionalFormatting sqref="V30">
    <cfRule type="expression" dxfId="524" priority="1321">
      <formula>IF($E30="Atividade da Ação",1,"0")</formula>
    </cfRule>
  </conditionalFormatting>
  <conditionalFormatting sqref="AV29">
    <cfRule type="expression" dxfId="523" priority="1337">
      <formula>IF($E29="Atividade da Ação",1,"0")</formula>
    </cfRule>
  </conditionalFormatting>
  <conditionalFormatting sqref="X30">
    <cfRule type="expression" dxfId="522" priority="1320">
      <formula>IF($E30="Atividade da Ação",1,"0")</formula>
    </cfRule>
  </conditionalFormatting>
  <conditionalFormatting sqref="BD29">
    <cfRule type="expression" dxfId="521" priority="1333">
      <formula>IF($E29="Atividade da Ação",1,"0")</formula>
    </cfRule>
  </conditionalFormatting>
  <conditionalFormatting sqref="AD30">
    <cfRule type="expression" dxfId="520" priority="1317">
      <formula>IF($E30="Atividade da Ação",1,"0")</formula>
    </cfRule>
  </conditionalFormatting>
  <conditionalFormatting sqref="BH29">
    <cfRule type="expression" dxfId="519" priority="1331">
      <formula>IF($E29="Atividade da Ação",1,"0")</formula>
    </cfRule>
  </conditionalFormatting>
  <conditionalFormatting sqref="AF30">
    <cfRule type="expression" dxfId="518" priority="1316">
      <formula>IF($E30="Atividade da Ação",1,"0")</formula>
    </cfRule>
  </conditionalFormatting>
  <conditionalFormatting sqref="BL29">
    <cfRule type="expression" dxfId="517" priority="1329">
      <formula>IF($E29="Atividade da Ação",1,"0")</formula>
    </cfRule>
  </conditionalFormatting>
  <conditionalFormatting sqref="T30">
    <cfRule type="expression" dxfId="516" priority="1322">
      <formula>IF($E30="Atividade da Ação",1,"0")</formula>
    </cfRule>
  </conditionalFormatting>
  <conditionalFormatting sqref="Z30">
    <cfRule type="expression" dxfId="515" priority="1319">
      <formula>IF($E30="Atividade da Ação",1,"0")</formula>
    </cfRule>
  </conditionalFormatting>
  <conditionalFormatting sqref="AB30">
    <cfRule type="expression" dxfId="514" priority="1318">
      <formula>IF($E30="Atividade da Ação",1,"0")</formula>
    </cfRule>
  </conditionalFormatting>
  <conditionalFormatting sqref="AH30">
    <cfRule type="expression" dxfId="513" priority="1315">
      <formula>IF($E30="Atividade da Ação",1,"0")</formula>
    </cfRule>
  </conditionalFormatting>
  <conditionalFormatting sqref="AJ30">
    <cfRule type="expression" dxfId="512" priority="1314">
      <formula>IF($E30="Atividade da Ação",1,"0")</formula>
    </cfRule>
  </conditionalFormatting>
  <conditionalFormatting sqref="AL30">
    <cfRule type="expression" dxfId="511" priority="1313">
      <formula>IF($E30="Atividade da Ação",1,"0")</formula>
    </cfRule>
  </conditionalFormatting>
  <conditionalFormatting sqref="AN30">
    <cfRule type="expression" dxfId="510" priority="1312">
      <formula>IF($E30="Atividade da Ação",1,"0")</formula>
    </cfRule>
  </conditionalFormatting>
  <conditionalFormatting sqref="AP30">
    <cfRule type="expression" dxfId="509" priority="1311">
      <formula>IF($E30="Atividade da Ação",1,"0")</formula>
    </cfRule>
  </conditionalFormatting>
  <conditionalFormatting sqref="AR30">
    <cfRule type="expression" dxfId="508" priority="1310">
      <formula>IF($E30="Atividade da Ação",1,"0")</formula>
    </cfRule>
  </conditionalFormatting>
  <conditionalFormatting sqref="AT30">
    <cfRule type="expression" dxfId="507" priority="1309">
      <formula>IF($E30="Atividade da Ação",1,"0")</formula>
    </cfRule>
  </conditionalFormatting>
  <conditionalFormatting sqref="AV30">
    <cfRule type="expression" dxfId="506" priority="1308">
      <formula>IF($E30="Atividade da Ação",1,"0")</formula>
    </cfRule>
  </conditionalFormatting>
  <conditionalFormatting sqref="AX30">
    <cfRule type="expression" dxfId="505" priority="1307">
      <formula>IF($E30="Atividade da Ação",1,"0")</formula>
    </cfRule>
  </conditionalFormatting>
  <conditionalFormatting sqref="AZ30">
    <cfRule type="expression" dxfId="504" priority="1306">
      <formula>IF($E30="Atividade da Ação",1,"0")</formula>
    </cfRule>
  </conditionalFormatting>
  <conditionalFormatting sqref="BB30">
    <cfRule type="expression" dxfId="503" priority="1305">
      <formula>IF($E30="Atividade da Ação",1,"0")</formula>
    </cfRule>
  </conditionalFormatting>
  <conditionalFormatting sqref="BF30">
    <cfRule type="expression" dxfId="502" priority="1303">
      <formula>IF($E30="Atividade da Ação",1,"0")</formula>
    </cfRule>
  </conditionalFormatting>
  <conditionalFormatting sqref="BH30">
    <cfRule type="expression" dxfId="501" priority="1302">
      <formula>IF($E30="Atividade da Ação",1,"0")</formula>
    </cfRule>
  </conditionalFormatting>
  <conditionalFormatting sqref="BJ30">
    <cfRule type="expression" dxfId="500" priority="1301">
      <formula>IF($E30="Atividade da Ação",1,"0")</formula>
    </cfRule>
  </conditionalFormatting>
  <conditionalFormatting sqref="BL30">
    <cfRule type="expression" dxfId="499" priority="1300">
      <formula>IF($E30="Atividade da Ação",1,"0")</formula>
    </cfRule>
  </conditionalFormatting>
  <conditionalFormatting sqref="I31">
    <cfRule type="expression" dxfId="498" priority="1296">
      <formula>IF($E31="Atividade da Ação",1,"0")</formula>
    </cfRule>
  </conditionalFormatting>
  <conditionalFormatting sqref="J31">
    <cfRule type="expression" dxfId="497" priority="1295">
      <formula>IF($E31="Atividade da Ação",1,"0")</formula>
    </cfRule>
  </conditionalFormatting>
  <conditionalFormatting sqref="R31">
    <cfRule type="expression" dxfId="496" priority="1294">
      <formula>IF($E31="Atividade da Ação",1,"0")</formula>
    </cfRule>
  </conditionalFormatting>
  <conditionalFormatting sqref="T31">
    <cfRule type="expression" dxfId="495" priority="1293">
      <formula>IF($E31="Atividade da Ação",1,"0")</formula>
    </cfRule>
  </conditionalFormatting>
  <conditionalFormatting sqref="V31">
    <cfRule type="expression" dxfId="494" priority="1292">
      <formula>IF($E31="Atividade da Ação",1,"0")</formula>
    </cfRule>
  </conditionalFormatting>
  <conditionalFormatting sqref="X31">
    <cfRule type="expression" dxfId="493" priority="1291">
      <formula>IF($E31="Atividade da Ação",1,"0")</formula>
    </cfRule>
  </conditionalFormatting>
  <conditionalFormatting sqref="Z31">
    <cfRule type="expression" dxfId="492" priority="1290">
      <formula>IF($E31="Atividade da Ação",1,"0")</formula>
    </cfRule>
  </conditionalFormatting>
  <conditionalFormatting sqref="AB31">
    <cfRule type="expression" dxfId="491" priority="1289">
      <formula>IF($E31="Atividade da Ação",1,"0")</formula>
    </cfRule>
  </conditionalFormatting>
  <conditionalFormatting sqref="AD31">
    <cfRule type="expression" dxfId="490" priority="1288">
      <formula>IF($E31="Atividade da Ação",1,"0")</formula>
    </cfRule>
  </conditionalFormatting>
  <conditionalFormatting sqref="AF31">
    <cfRule type="expression" dxfId="489" priority="1287">
      <formula>IF($E31="Atividade da Ação",1,"0")</formula>
    </cfRule>
  </conditionalFormatting>
  <conditionalFormatting sqref="AH31">
    <cfRule type="expression" dxfId="488" priority="1286">
      <formula>IF($E31="Atividade da Ação",1,"0")</formula>
    </cfRule>
  </conditionalFormatting>
  <conditionalFormatting sqref="AJ31">
    <cfRule type="expression" dxfId="487" priority="1285">
      <formula>IF($E31="Atividade da Ação",1,"0")</formula>
    </cfRule>
  </conditionalFormatting>
  <conditionalFormatting sqref="AL31">
    <cfRule type="expression" dxfId="486" priority="1284">
      <formula>IF($E31="Atividade da Ação",1,"0")</formula>
    </cfRule>
  </conditionalFormatting>
  <conditionalFormatting sqref="AN31">
    <cfRule type="expression" dxfId="485" priority="1283">
      <formula>IF($E31="Atividade da Ação",1,"0")</formula>
    </cfRule>
  </conditionalFormatting>
  <conditionalFormatting sqref="AP31">
    <cfRule type="expression" dxfId="484" priority="1282">
      <formula>IF($E31="Atividade da Ação",1,"0")</formula>
    </cfRule>
  </conditionalFormatting>
  <conditionalFormatting sqref="AR31">
    <cfRule type="expression" dxfId="483" priority="1281">
      <formula>IF($E31="Atividade da Ação",1,"0")</formula>
    </cfRule>
  </conditionalFormatting>
  <conditionalFormatting sqref="AT31">
    <cfRule type="expression" dxfId="482" priority="1280">
      <formula>IF($E31="Atividade da Ação",1,"0")</formula>
    </cfRule>
  </conditionalFormatting>
  <conditionalFormatting sqref="AV31">
    <cfRule type="expression" dxfId="481" priority="1279">
      <formula>IF($E31="Atividade da Ação",1,"0")</formula>
    </cfRule>
  </conditionalFormatting>
  <conditionalFormatting sqref="AX31">
    <cfRule type="expression" dxfId="480" priority="1278">
      <formula>IF($E31="Atividade da Ação",1,"0")</formula>
    </cfRule>
  </conditionalFormatting>
  <conditionalFormatting sqref="AZ31">
    <cfRule type="expression" dxfId="479" priority="1277">
      <formula>IF($E31="Atividade da Ação",1,"0")</formula>
    </cfRule>
  </conditionalFormatting>
  <conditionalFormatting sqref="BB31">
    <cfRule type="expression" dxfId="478" priority="1276">
      <formula>IF($E31="Atividade da Ação",1,"0")</formula>
    </cfRule>
  </conditionalFormatting>
  <conditionalFormatting sqref="BD31">
    <cfRule type="expression" dxfId="477" priority="1275">
      <formula>IF($E31="Atividade da Ação",1,"0")</formula>
    </cfRule>
  </conditionalFormatting>
  <conditionalFormatting sqref="BF31">
    <cfRule type="expression" dxfId="476" priority="1274">
      <formula>IF($E31="Atividade da Ação",1,"0")</formula>
    </cfRule>
  </conditionalFormatting>
  <conditionalFormatting sqref="BH31">
    <cfRule type="expression" dxfId="475" priority="1273">
      <formula>IF($E31="Atividade da Ação",1,"0")</formula>
    </cfRule>
  </conditionalFormatting>
  <conditionalFormatting sqref="BJ31">
    <cfRule type="expression" dxfId="474" priority="1272">
      <formula>IF($E31="Atividade da Ação",1,"0")</formula>
    </cfRule>
  </conditionalFormatting>
  <conditionalFormatting sqref="BL31">
    <cfRule type="expression" dxfId="473" priority="1271">
      <formula>IF($E31="Atividade da Ação",1,"0")</formula>
    </cfRule>
  </conditionalFormatting>
  <conditionalFormatting sqref="I32">
    <cfRule type="expression" dxfId="472" priority="1267">
      <formula>IF($E32="Atividade da Ação",1,"0")</formula>
    </cfRule>
  </conditionalFormatting>
  <conditionalFormatting sqref="J32">
    <cfRule type="expression" dxfId="471" priority="1266">
      <formula>IF($E32="Atividade da Ação",1,"0")</formula>
    </cfRule>
  </conditionalFormatting>
  <conditionalFormatting sqref="R32">
    <cfRule type="expression" dxfId="470" priority="1265">
      <formula>IF($E32="Atividade da Ação",1,"0")</formula>
    </cfRule>
  </conditionalFormatting>
  <conditionalFormatting sqref="T32">
    <cfRule type="expression" dxfId="469" priority="1264">
      <formula>IF($E32="Atividade da Ação",1,"0")</formula>
    </cfRule>
  </conditionalFormatting>
  <conditionalFormatting sqref="V32">
    <cfRule type="expression" dxfId="468" priority="1263">
      <formula>IF($E32="Atividade da Ação",1,"0")</formula>
    </cfRule>
  </conditionalFormatting>
  <conditionalFormatting sqref="X32">
    <cfRule type="expression" dxfId="467" priority="1262">
      <formula>IF($E32="Atividade da Ação",1,"0")</formula>
    </cfRule>
  </conditionalFormatting>
  <conditionalFormatting sqref="Z32">
    <cfRule type="expression" dxfId="466" priority="1261">
      <formula>IF($E32="Atividade da Ação",1,"0")</formula>
    </cfRule>
  </conditionalFormatting>
  <conditionalFormatting sqref="AB32">
    <cfRule type="expression" dxfId="465" priority="1260">
      <formula>IF($E32="Atividade da Ação",1,"0")</formula>
    </cfRule>
  </conditionalFormatting>
  <conditionalFormatting sqref="AD32">
    <cfRule type="expression" dxfId="464" priority="1259">
      <formula>IF($E32="Atividade da Ação",1,"0")</formula>
    </cfRule>
  </conditionalFormatting>
  <conditionalFormatting sqref="AF32">
    <cfRule type="expression" dxfId="463" priority="1258">
      <formula>IF($E32="Atividade da Ação",1,"0")</formula>
    </cfRule>
  </conditionalFormatting>
  <conditionalFormatting sqref="AH32">
    <cfRule type="expression" dxfId="462" priority="1257">
      <formula>IF($E32="Atividade da Ação",1,"0")</formula>
    </cfRule>
  </conditionalFormatting>
  <conditionalFormatting sqref="AJ32">
    <cfRule type="expression" dxfId="461" priority="1256">
      <formula>IF($E32="Atividade da Ação",1,"0")</formula>
    </cfRule>
  </conditionalFormatting>
  <conditionalFormatting sqref="AL32">
    <cfRule type="expression" dxfId="460" priority="1255">
      <formula>IF($E32="Atividade da Ação",1,"0")</formula>
    </cfRule>
  </conditionalFormatting>
  <conditionalFormatting sqref="AN32">
    <cfRule type="expression" dxfId="459" priority="1254">
      <formula>IF($E32="Atividade da Ação",1,"0")</formula>
    </cfRule>
  </conditionalFormatting>
  <conditionalFormatting sqref="AP32">
    <cfRule type="expression" dxfId="458" priority="1253">
      <formula>IF($E32="Atividade da Ação",1,"0")</formula>
    </cfRule>
  </conditionalFormatting>
  <conditionalFormatting sqref="AR32">
    <cfRule type="expression" dxfId="457" priority="1252">
      <formula>IF($E32="Atividade da Ação",1,"0")</formula>
    </cfRule>
  </conditionalFormatting>
  <conditionalFormatting sqref="AT32">
    <cfRule type="expression" dxfId="456" priority="1251">
      <formula>IF($E32="Atividade da Ação",1,"0")</formula>
    </cfRule>
  </conditionalFormatting>
  <conditionalFormatting sqref="AV32">
    <cfRule type="expression" dxfId="455" priority="1250">
      <formula>IF($E32="Atividade da Ação",1,"0")</formula>
    </cfRule>
  </conditionalFormatting>
  <conditionalFormatting sqref="AX32">
    <cfRule type="expression" dxfId="454" priority="1249">
      <formula>IF($E32="Atividade da Ação",1,"0")</formula>
    </cfRule>
  </conditionalFormatting>
  <conditionalFormatting sqref="AZ32">
    <cfRule type="expression" dxfId="453" priority="1248">
      <formula>IF($E32="Atividade da Ação",1,"0")</formula>
    </cfRule>
  </conditionalFormatting>
  <conditionalFormatting sqref="BB32">
    <cfRule type="expression" dxfId="452" priority="1247">
      <formula>IF($E32="Atividade da Ação",1,"0")</formula>
    </cfRule>
  </conditionalFormatting>
  <conditionalFormatting sqref="BD32">
    <cfRule type="expression" dxfId="451" priority="1246">
      <formula>IF($E32="Atividade da Ação",1,"0")</formula>
    </cfRule>
  </conditionalFormatting>
  <conditionalFormatting sqref="BF32">
    <cfRule type="expression" dxfId="450" priority="1245">
      <formula>IF($E32="Atividade da Ação",1,"0")</formula>
    </cfRule>
  </conditionalFormatting>
  <conditionalFormatting sqref="BH32">
    <cfRule type="expression" dxfId="449" priority="1244">
      <formula>IF($E32="Atividade da Ação",1,"0")</formula>
    </cfRule>
  </conditionalFormatting>
  <conditionalFormatting sqref="BJ32">
    <cfRule type="expression" dxfId="448" priority="1243">
      <formula>IF($E32="Atividade da Ação",1,"0")</formula>
    </cfRule>
  </conditionalFormatting>
  <conditionalFormatting sqref="BL32">
    <cfRule type="expression" dxfId="447" priority="1242">
      <formula>IF($E32="Atividade da Ação",1,"0")</formula>
    </cfRule>
  </conditionalFormatting>
  <conditionalFormatting sqref="BN13:BN18 BN21:BN32">
    <cfRule type="expression" dxfId="446" priority="1241">
      <formula>IF($E13="Atividade da Ação",1,"0")</formula>
    </cfRule>
  </conditionalFormatting>
  <conditionalFormatting sqref="BP13:BP32">
    <cfRule type="expression" dxfId="445" priority="1240">
      <formula>IF($E13="Atividade da Ação",1,"0")</formula>
    </cfRule>
  </conditionalFormatting>
  <conditionalFormatting sqref="J14">
    <cfRule type="expression" dxfId="444" priority="1218">
      <formula>IF($E14="Atividade da Ação",1,"0")</formula>
    </cfRule>
  </conditionalFormatting>
  <conditionalFormatting sqref="AP26">
    <cfRule type="expression" dxfId="443" priority="1117">
      <formula>IF($E26="Atividade da Ação",1,"0")</formula>
    </cfRule>
  </conditionalFormatting>
  <conditionalFormatting sqref="J26">
    <cfRule type="expression" dxfId="442" priority="1175">
      <formula>IF($E26="Atividade da Ação",1,"0")</formula>
    </cfRule>
  </conditionalFormatting>
  <conditionalFormatting sqref="J26">
    <cfRule type="expression" dxfId="441" priority="1174">
      <formula>IF($E26="Atividade da Ação",1,"0")</formula>
    </cfRule>
  </conditionalFormatting>
  <conditionalFormatting sqref="R13">
    <cfRule type="expression" dxfId="440" priority="1171">
      <formula>IF($E13="Atividade da Ação",1,"0")</formula>
    </cfRule>
  </conditionalFormatting>
  <conditionalFormatting sqref="R13">
    <cfRule type="expression" dxfId="439" priority="1170">
      <formula>IF($E13="Atividade da Ação",1,"0")</formula>
    </cfRule>
  </conditionalFormatting>
  <conditionalFormatting sqref="AL26">
    <cfRule type="expression" dxfId="438" priority="1118">
      <formula>IF($E26="Atividade da Ação",1,"0")</formula>
    </cfRule>
  </conditionalFormatting>
  <conditionalFormatting sqref="R26">
    <cfRule type="expression" dxfId="437" priority="1138">
      <formula>IF($E26="Atividade da Ação",1,"0")</formula>
    </cfRule>
  </conditionalFormatting>
  <conditionalFormatting sqref="X26">
    <cfRule type="expression" dxfId="436" priority="1137">
      <formula>IF($E26="Atividade da Ação",1,"0")</formula>
    </cfRule>
  </conditionalFormatting>
  <conditionalFormatting sqref="AB26">
    <cfRule type="expression" dxfId="435" priority="1135">
      <formula>IF($E26="Atividade da Ação",1,"0")</formula>
    </cfRule>
  </conditionalFormatting>
  <conditionalFormatting sqref="J27">
    <cfRule type="expression" dxfId="434" priority="1124">
      <formula>IF($E27="Atividade da Ação",1,"0")</formula>
    </cfRule>
  </conditionalFormatting>
  <conditionalFormatting sqref="J27">
    <cfRule type="expression" dxfId="433" priority="1123">
      <formula>IF($E27="Atividade da Ação",1,"0")</formula>
    </cfRule>
  </conditionalFormatting>
  <conditionalFormatting sqref="V26">
    <cfRule type="expression" dxfId="432" priority="1122">
      <formula>IF($E26="Atividade da Ação",1,"0")</formula>
    </cfRule>
  </conditionalFormatting>
  <conditionalFormatting sqref="Z26">
    <cfRule type="expression" dxfId="431" priority="1121">
      <formula>IF($E26="Atividade da Ação",1,"0")</formula>
    </cfRule>
  </conditionalFormatting>
  <conditionalFormatting sqref="AD26">
    <cfRule type="expression" dxfId="430" priority="1120">
      <formula>IF($E26="Atividade da Ação",1,"0")</formula>
    </cfRule>
  </conditionalFormatting>
  <conditionalFormatting sqref="AH26">
    <cfRule type="expression" dxfId="429" priority="1119">
      <formula>IF($E26="Atividade da Ação",1,"0")</formula>
    </cfRule>
  </conditionalFormatting>
  <conditionalFormatting sqref="AT26">
    <cfRule type="expression" dxfId="428" priority="1116">
      <formula>IF($E26="Atividade da Ação",1,"0")</formula>
    </cfRule>
  </conditionalFormatting>
  <conditionalFormatting sqref="AX26">
    <cfRule type="expression" dxfId="427" priority="1115">
      <formula>IF($E26="Atividade da Ação",1,"0")</formula>
    </cfRule>
  </conditionalFormatting>
  <conditionalFormatting sqref="BB26">
    <cfRule type="expression" dxfId="426" priority="1114">
      <formula>IF($E26="Atividade da Ação",1,"0")</formula>
    </cfRule>
  </conditionalFormatting>
  <conditionalFormatting sqref="BF26">
    <cfRule type="expression" dxfId="425" priority="1113">
      <formula>IF($E26="Atividade da Ação",1,"0")</formula>
    </cfRule>
  </conditionalFormatting>
  <conditionalFormatting sqref="BJ26">
    <cfRule type="expression" dxfId="424" priority="1112">
      <formula>IF($E26="Atividade da Ação",1,"0")</formula>
    </cfRule>
  </conditionalFormatting>
  <conditionalFormatting sqref="R27">
    <cfRule type="expression" dxfId="423" priority="1111">
      <formula>IF($E27="Atividade da Ação",1,"0")</formula>
    </cfRule>
  </conditionalFormatting>
  <conditionalFormatting sqref="V27">
    <cfRule type="expression" dxfId="422" priority="1110">
      <formula>IF($E27="Atividade da Ação",1,"0")</formula>
    </cfRule>
  </conditionalFormatting>
  <conditionalFormatting sqref="Z27">
    <cfRule type="expression" dxfId="421" priority="1109">
      <formula>IF($E27="Atividade da Ação",1,"0")</formula>
    </cfRule>
  </conditionalFormatting>
  <conditionalFormatting sqref="AD27">
    <cfRule type="expression" dxfId="420" priority="1108">
      <formula>IF($E27="Atividade da Ação",1,"0")</formula>
    </cfRule>
  </conditionalFormatting>
  <conditionalFormatting sqref="AH27">
    <cfRule type="expression" dxfId="419" priority="1107">
      <formula>IF($E27="Atividade da Ação",1,"0")</formula>
    </cfRule>
  </conditionalFormatting>
  <conditionalFormatting sqref="AL27">
    <cfRule type="expression" dxfId="418" priority="1106">
      <formula>IF($E27="Atividade da Ação",1,"0")</formula>
    </cfRule>
  </conditionalFormatting>
  <conditionalFormatting sqref="AP27">
    <cfRule type="expression" dxfId="417" priority="1105">
      <formula>IF($E27="Atividade da Ação",1,"0")</formula>
    </cfRule>
  </conditionalFormatting>
  <conditionalFormatting sqref="AT27">
    <cfRule type="expression" dxfId="416" priority="1104">
      <formula>IF($E27="Atividade da Ação",1,"0")</formula>
    </cfRule>
  </conditionalFormatting>
  <conditionalFormatting sqref="AX27">
    <cfRule type="expression" dxfId="415" priority="1103">
      <formula>IF($E27="Atividade da Ação",1,"0")</formula>
    </cfRule>
  </conditionalFormatting>
  <conditionalFormatting sqref="BB27">
    <cfRule type="expression" dxfId="414" priority="1102">
      <formula>IF($E27="Atividade da Ação",1,"0")</formula>
    </cfRule>
  </conditionalFormatting>
  <conditionalFormatting sqref="BF27">
    <cfRule type="expression" dxfId="413" priority="1101">
      <formula>IF($E27="Atividade da Ação",1,"0")</formula>
    </cfRule>
  </conditionalFormatting>
  <conditionalFormatting sqref="BJ27">
    <cfRule type="expression" dxfId="412" priority="1100">
      <formula>IF($E27="Atividade da Ação",1,"0")</formula>
    </cfRule>
  </conditionalFormatting>
  <conditionalFormatting sqref="R14">
    <cfRule type="expression" dxfId="411" priority="1070">
      <formula>IF($E14="Atividade da Ação",1,"0")</formula>
    </cfRule>
  </conditionalFormatting>
  <conditionalFormatting sqref="R14">
    <cfRule type="expression" dxfId="410" priority="1069">
      <formula>IF($E14="Atividade da Ação",1,"0")</formula>
    </cfRule>
  </conditionalFormatting>
  <conditionalFormatting sqref="T14">
    <cfRule type="expression" dxfId="409" priority="1068">
      <formula>IF($E14="Atividade da Ação",1,"0")</formula>
    </cfRule>
  </conditionalFormatting>
  <conditionalFormatting sqref="T14">
    <cfRule type="expression" dxfId="408" priority="1067">
      <formula>IF($E14="Atividade da Ação",1,"0")</formula>
    </cfRule>
  </conditionalFormatting>
  <conditionalFormatting sqref="X14">
    <cfRule type="expression" dxfId="407" priority="1066">
      <formula>IF($E14="Atividade da Ação",1,"0")</formula>
    </cfRule>
  </conditionalFormatting>
  <conditionalFormatting sqref="X14">
    <cfRule type="expression" dxfId="406" priority="1065">
      <formula>IF($E14="Atividade da Ação",1,"0")</formula>
    </cfRule>
  </conditionalFormatting>
  <conditionalFormatting sqref="R29">
    <cfRule type="expression" dxfId="405" priority="1012">
      <formula>IF($E29="Atividade da Ação",1,"0")</formula>
    </cfRule>
  </conditionalFormatting>
  <conditionalFormatting sqref="E13">
    <cfRule type="expression" priority="1036">
      <formula>IF($E$13="Sub Ação","Sub Ação","")</formula>
    </cfRule>
  </conditionalFormatting>
  <conditionalFormatting sqref="E13">
    <cfRule type="cellIs" dxfId="404" priority="1034" operator="equal">
      <formula>"Atividade da Ação"</formula>
    </cfRule>
    <cfRule type="expression" priority="1035">
      <formula>IF($E$13="Sub Ação","Sub Ação","")</formula>
    </cfRule>
  </conditionalFormatting>
  <conditionalFormatting sqref="E14">
    <cfRule type="expression" priority="1033">
      <formula>IF($E$13="Sub Ação","Sub Ação","")</formula>
    </cfRule>
  </conditionalFormatting>
  <conditionalFormatting sqref="E14">
    <cfRule type="cellIs" dxfId="403" priority="1031" operator="equal">
      <formula>"Atividade da Ação"</formula>
    </cfRule>
    <cfRule type="expression" priority="1032">
      <formula>IF($E$13="Sub Ação","Sub Ação","")</formula>
    </cfRule>
  </conditionalFormatting>
  <conditionalFormatting sqref="AP29">
    <cfRule type="expression" dxfId="402" priority="1006">
      <formula>IF($E29="Atividade da Ação",1,"0")</formula>
    </cfRule>
  </conditionalFormatting>
  <conditionalFormatting sqref="Z29">
    <cfRule type="expression" dxfId="401" priority="1010">
      <formula>IF($E29="Atividade da Ação",1,"0")</formula>
    </cfRule>
  </conditionalFormatting>
  <conditionalFormatting sqref="BJ28">
    <cfRule type="expression" dxfId="400" priority="989">
      <formula>IF($E28="Atividade da Ação",1,"0")</formula>
    </cfRule>
  </conditionalFormatting>
  <conditionalFormatting sqref="V29">
    <cfRule type="expression" dxfId="399" priority="1011">
      <formula>IF($E29="Atividade da Ação",1,"0")</formula>
    </cfRule>
  </conditionalFormatting>
  <conditionalFormatting sqref="AD29">
    <cfRule type="expression" dxfId="398" priority="1009">
      <formula>IF($E29="Atividade da Ação",1,"0")</formula>
    </cfRule>
  </conditionalFormatting>
  <conditionalFormatting sqref="AH29">
    <cfRule type="expression" dxfId="397" priority="1008">
      <formula>IF($E29="Atividade da Ação",1,"0")</formula>
    </cfRule>
  </conditionalFormatting>
  <conditionalFormatting sqref="AL29">
    <cfRule type="expression" dxfId="396" priority="1007">
      <formula>IF($E29="Atividade da Ação",1,"0")</formula>
    </cfRule>
  </conditionalFormatting>
  <conditionalFormatting sqref="AT29">
    <cfRule type="expression" dxfId="395" priority="1005">
      <formula>IF($E29="Atividade da Ação",1,"0")</formula>
    </cfRule>
  </conditionalFormatting>
  <conditionalFormatting sqref="AX29">
    <cfRule type="expression" dxfId="394" priority="1004">
      <formula>IF($E29="Atividade da Ação",1,"0")</formula>
    </cfRule>
  </conditionalFormatting>
  <conditionalFormatting sqref="BF29">
    <cfRule type="expression" dxfId="393" priority="1003">
      <formula>IF($E29="Atividade da Ação",1,"0")</formula>
    </cfRule>
  </conditionalFormatting>
  <conditionalFormatting sqref="BJ29">
    <cfRule type="expression" dxfId="392" priority="1002">
      <formula>IF($E29="Atividade da Ação",1,"0")</formula>
    </cfRule>
  </conditionalFormatting>
  <conditionalFormatting sqref="R28">
    <cfRule type="expression" dxfId="391" priority="1001">
      <formula>IF($E28="Atividade da Ação",1,"0")</formula>
    </cfRule>
  </conditionalFormatting>
  <conditionalFormatting sqref="V28">
    <cfRule type="expression" dxfId="390" priority="1000">
      <formula>IF($E28="Atividade da Ação",1,"0")</formula>
    </cfRule>
  </conditionalFormatting>
  <conditionalFormatting sqref="Z28">
    <cfRule type="expression" dxfId="389" priority="999">
      <formula>IF($E28="Atividade da Ação",1,"0")</formula>
    </cfRule>
  </conditionalFormatting>
  <conditionalFormatting sqref="AD28">
    <cfRule type="expression" dxfId="388" priority="998">
      <formula>IF($E28="Atividade da Ação",1,"0")</formula>
    </cfRule>
  </conditionalFormatting>
  <conditionalFormatting sqref="AH28">
    <cfRule type="expression" dxfId="387" priority="997">
      <formula>IF($E28="Atividade da Ação",1,"0")</formula>
    </cfRule>
  </conditionalFormatting>
  <conditionalFormatting sqref="AL28">
    <cfRule type="expression" dxfId="386" priority="995">
      <formula>IF($E28="Atividade da Ação",1,"0")</formula>
    </cfRule>
  </conditionalFormatting>
  <conditionalFormatting sqref="AP28">
    <cfRule type="expression" dxfId="385" priority="994">
      <formula>IF($E28="Atividade da Ação",1,"0")</formula>
    </cfRule>
  </conditionalFormatting>
  <conditionalFormatting sqref="AT28">
    <cfRule type="expression" dxfId="384" priority="993">
      <formula>IF($E28="Atividade da Ação",1,"0")</formula>
    </cfRule>
  </conditionalFormatting>
  <conditionalFormatting sqref="AX28">
    <cfRule type="expression" dxfId="383" priority="992">
      <formula>IF($E28="Atividade da Ação",1,"0")</formula>
    </cfRule>
  </conditionalFormatting>
  <conditionalFormatting sqref="BB28">
    <cfRule type="expression" dxfId="382" priority="991">
      <formula>IF($E28="Atividade da Ação",1,"0")</formula>
    </cfRule>
  </conditionalFormatting>
  <conditionalFormatting sqref="BF28">
    <cfRule type="expression" dxfId="381" priority="990">
      <formula>IF($E28="Atividade da Ação",1,"0")</formula>
    </cfRule>
  </conditionalFormatting>
  <conditionalFormatting sqref="E15">
    <cfRule type="expression" priority="976">
      <formula>IF($E$13="Sub Ação","Sub Ação","")</formula>
    </cfRule>
  </conditionalFormatting>
  <conditionalFormatting sqref="E15">
    <cfRule type="cellIs" dxfId="380" priority="974" operator="equal">
      <formula>"Atividade da Ação"</formula>
    </cfRule>
    <cfRule type="expression" priority="975">
      <formula>IF($E$13="Sub Ação","Sub Ação","")</formula>
    </cfRule>
  </conditionalFormatting>
  <conditionalFormatting sqref="E15">
    <cfRule type="expression" priority="973">
      <formula>IF($E$13="Sub Ação","Sub Ação","")</formula>
    </cfRule>
  </conditionalFormatting>
  <conditionalFormatting sqref="E15">
    <cfRule type="cellIs" dxfId="379" priority="971" operator="equal">
      <formula>"Atividade da Ação"</formula>
    </cfRule>
    <cfRule type="expression" priority="972">
      <formula>IF($E$13="Sub Ação","Sub Ação","")</formula>
    </cfRule>
  </conditionalFormatting>
  <conditionalFormatting sqref="E15">
    <cfRule type="expression" priority="970">
      <formula>IF($E$13="Sub Ação","Sub Ação","")</formula>
    </cfRule>
  </conditionalFormatting>
  <conditionalFormatting sqref="E15">
    <cfRule type="cellIs" dxfId="378" priority="968" operator="equal">
      <formula>"Atividade da Ação"</formula>
    </cfRule>
    <cfRule type="expression" priority="969">
      <formula>IF($E$13="Sub Ação","Sub Ação","")</formula>
    </cfRule>
  </conditionalFormatting>
  <conditionalFormatting sqref="E15">
    <cfRule type="expression" priority="967">
      <formula>IF($E$13="Sub Ação","Sub Ação","")</formula>
    </cfRule>
  </conditionalFormatting>
  <conditionalFormatting sqref="E15">
    <cfRule type="cellIs" dxfId="377" priority="965" operator="equal">
      <formula>"Atividade da Ação"</formula>
    </cfRule>
    <cfRule type="expression" priority="966">
      <formula>IF($E$13="Sub Ação","Sub Ação","")</formula>
    </cfRule>
  </conditionalFormatting>
  <conditionalFormatting sqref="E21:E23 E26:E32">
    <cfRule type="expression" priority="952">
      <formula>IF($E$13="Sub Ação","Sub Ação","")</formula>
    </cfRule>
  </conditionalFormatting>
  <conditionalFormatting sqref="E21:E23 E26:E32">
    <cfRule type="cellIs" dxfId="376" priority="950" operator="equal">
      <formula>"Atividade da Ação"</formula>
    </cfRule>
    <cfRule type="expression" priority="951">
      <formula>IF($E$13="Sub Ação","Sub Ação","")</formula>
    </cfRule>
  </conditionalFormatting>
  <conditionalFormatting sqref="E21:E23 E26:E32">
    <cfRule type="expression" priority="949">
      <formula>IF($E$13="Sub Ação","Sub Ação","")</formula>
    </cfRule>
  </conditionalFormatting>
  <conditionalFormatting sqref="E21:E23 E26:E32">
    <cfRule type="cellIs" dxfId="375" priority="947" operator="equal">
      <formula>"Atividade da Ação"</formula>
    </cfRule>
    <cfRule type="expression" priority="948">
      <formula>IF($E$13="Sub Ação","Sub Ação","")</formula>
    </cfRule>
  </conditionalFormatting>
  <conditionalFormatting sqref="E21:E23 E26:E32">
    <cfRule type="expression" priority="946">
      <formula>IF($E$13="Sub Ação","Sub Ação","")</formula>
    </cfRule>
  </conditionalFormatting>
  <conditionalFormatting sqref="E21:E23 E26:E32">
    <cfRule type="cellIs" dxfId="374" priority="944" operator="equal">
      <formula>"Atividade da Ação"</formula>
    </cfRule>
    <cfRule type="expression" priority="945">
      <formula>IF($E$13="Sub Ação","Sub Ação","")</formula>
    </cfRule>
  </conditionalFormatting>
  <conditionalFormatting sqref="E21:E23 E26:E32">
    <cfRule type="expression" priority="943">
      <formula>IF($E$13="Sub Ação","Sub Ação","")</formula>
    </cfRule>
  </conditionalFormatting>
  <conditionalFormatting sqref="E21:E23 E26:E32">
    <cfRule type="cellIs" dxfId="373" priority="941" operator="equal">
      <formula>"Atividade da Ação"</formula>
    </cfRule>
    <cfRule type="expression" priority="942">
      <formula>IF($E$13="Sub Ação","Sub Ação","")</formula>
    </cfRule>
  </conditionalFormatting>
  <conditionalFormatting sqref="V13">
    <cfRule type="expression" dxfId="372" priority="892">
      <formula>IF($E13="Atividade da Ação",1,"0")</formula>
    </cfRule>
  </conditionalFormatting>
  <conditionalFormatting sqref="V13">
    <cfRule type="expression" dxfId="371" priority="891">
      <formula>IF($E13="Atividade da Ação",1,"0")</formula>
    </cfRule>
  </conditionalFormatting>
  <conditionalFormatting sqref="Z13">
    <cfRule type="expression" dxfId="370" priority="890">
      <formula>IF($E13="Atividade da Ação",1,"0")</formula>
    </cfRule>
  </conditionalFormatting>
  <conditionalFormatting sqref="Z13">
    <cfRule type="expression" dxfId="369" priority="889">
      <formula>IF($E13="Atividade da Ação",1,"0")</formula>
    </cfRule>
  </conditionalFormatting>
  <conditionalFormatting sqref="AD13">
    <cfRule type="expression" dxfId="368" priority="888">
      <formula>IF($E13="Atividade da Ação",1,"0")</formula>
    </cfRule>
  </conditionalFormatting>
  <conditionalFormatting sqref="AD13">
    <cfRule type="expression" dxfId="367" priority="887">
      <formula>IF($E13="Atividade da Ação",1,"0")</formula>
    </cfRule>
  </conditionalFormatting>
  <conditionalFormatting sqref="AH13">
    <cfRule type="expression" dxfId="366" priority="886">
      <formula>IF($E13="Atividade da Ação",1,"0")</formula>
    </cfRule>
  </conditionalFormatting>
  <conditionalFormatting sqref="AH13">
    <cfRule type="expression" dxfId="365" priority="885">
      <formula>IF($E13="Atividade da Ação",1,"0")</formula>
    </cfRule>
  </conditionalFormatting>
  <conditionalFormatting sqref="AL13">
    <cfRule type="expression" dxfId="364" priority="884">
      <formula>IF($E13="Atividade da Ação",1,"0")</formula>
    </cfRule>
  </conditionalFormatting>
  <conditionalFormatting sqref="AL13">
    <cfRule type="expression" dxfId="363" priority="883">
      <formula>IF($E13="Atividade da Ação",1,"0")</formula>
    </cfRule>
  </conditionalFormatting>
  <conditionalFormatting sqref="AP13">
    <cfRule type="expression" dxfId="362" priority="882">
      <formula>IF($E13="Atividade da Ação",1,"0")</formula>
    </cfRule>
  </conditionalFormatting>
  <conditionalFormatting sqref="AP13">
    <cfRule type="expression" dxfId="361" priority="881">
      <formula>IF($E13="Atividade da Ação",1,"0")</formula>
    </cfRule>
  </conditionalFormatting>
  <conditionalFormatting sqref="AT13">
    <cfRule type="expression" dxfId="360" priority="880">
      <formula>IF($E13="Atividade da Ação",1,"0")</formula>
    </cfRule>
  </conditionalFormatting>
  <conditionalFormatting sqref="AT13">
    <cfRule type="expression" dxfId="359" priority="879">
      <formula>IF($E13="Atividade da Ação",1,"0")</formula>
    </cfRule>
  </conditionalFormatting>
  <conditionalFormatting sqref="AX13">
    <cfRule type="expression" dxfId="358" priority="878">
      <formula>IF($E13="Atividade da Ação",1,"0")</formula>
    </cfRule>
  </conditionalFormatting>
  <conditionalFormatting sqref="AX13">
    <cfRule type="expression" dxfId="357" priority="877">
      <formula>IF($E13="Atividade da Ação",1,"0")</formula>
    </cfRule>
  </conditionalFormatting>
  <conditionalFormatting sqref="BB13">
    <cfRule type="expression" dxfId="356" priority="876">
      <formula>IF($E13="Atividade da Ação",1,"0")</formula>
    </cfRule>
  </conditionalFormatting>
  <conditionalFormatting sqref="BB13">
    <cfRule type="expression" dxfId="355" priority="875">
      <formula>IF($E13="Atividade da Ação",1,"0")</formula>
    </cfRule>
  </conditionalFormatting>
  <conditionalFormatting sqref="BF13">
    <cfRule type="expression" dxfId="354" priority="874">
      <formula>IF($E13="Atividade da Ação",1,"0")</formula>
    </cfRule>
  </conditionalFormatting>
  <conditionalFormatting sqref="BF13">
    <cfRule type="expression" dxfId="353" priority="873">
      <formula>IF($E13="Atividade da Ação",1,"0")</formula>
    </cfRule>
  </conditionalFormatting>
  <conditionalFormatting sqref="BJ13">
    <cfRule type="expression" dxfId="352" priority="872">
      <formula>IF($E13="Atividade da Ação",1,"0")</formula>
    </cfRule>
  </conditionalFormatting>
  <conditionalFormatting sqref="BJ13">
    <cfRule type="expression" dxfId="351" priority="871">
      <formula>IF($E13="Atividade da Ação",1,"0")</formula>
    </cfRule>
  </conditionalFormatting>
  <conditionalFormatting sqref="V14">
    <cfRule type="expression" dxfId="350" priority="870">
      <formula>IF($E14="Atividade da Ação",1,"0")</formula>
    </cfRule>
  </conditionalFormatting>
  <conditionalFormatting sqref="V14">
    <cfRule type="expression" dxfId="349" priority="869">
      <formula>IF($E14="Atividade da Ação",1,"0")</formula>
    </cfRule>
  </conditionalFormatting>
  <conditionalFormatting sqref="Z14">
    <cfRule type="expression" dxfId="348" priority="868">
      <formula>IF($E14="Atividade da Ação",1,"0")</formula>
    </cfRule>
  </conditionalFormatting>
  <conditionalFormatting sqref="Z14">
    <cfRule type="expression" dxfId="347" priority="867">
      <formula>IF($E14="Atividade da Ação",1,"0")</formula>
    </cfRule>
  </conditionalFormatting>
  <conditionalFormatting sqref="AD14">
    <cfRule type="expression" dxfId="346" priority="866">
      <formula>IF($E14="Atividade da Ação",1,"0")</formula>
    </cfRule>
  </conditionalFormatting>
  <conditionalFormatting sqref="AD14">
    <cfRule type="expression" dxfId="345" priority="865">
      <formula>IF($E14="Atividade da Ação",1,"0")</formula>
    </cfRule>
  </conditionalFormatting>
  <conditionalFormatting sqref="AH14">
    <cfRule type="expression" dxfId="344" priority="864">
      <formula>IF($E14="Atividade da Ação",1,"0")</formula>
    </cfRule>
  </conditionalFormatting>
  <conditionalFormatting sqref="AH14">
    <cfRule type="expression" dxfId="343" priority="863">
      <formula>IF($E14="Atividade da Ação",1,"0")</formula>
    </cfRule>
  </conditionalFormatting>
  <conditionalFormatting sqref="AL14">
    <cfRule type="expression" dxfId="342" priority="862">
      <formula>IF($E14="Atividade da Ação",1,"0")</formula>
    </cfRule>
  </conditionalFormatting>
  <conditionalFormatting sqref="AL14">
    <cfRule type="expression" dxfId="341" priority="861">
      <formula>IF($E14="Atividade da Ação",1,"0")</formula>
    </cfRule>
  </conditionalFormatting>
  <conditionalFormatting sqref="AP14">
    <cfRule type="expression" dxfId="340" priority="860">
      <formula>IF($E14="Atividade da Ação",1,"0")</formula>
    </cfRule>
  </conditionalFormatting>
  <conditionalFormatting sqref="AP14">
    <cfRule type="expression" dxfId="339" priority="859">
      <formula>IF($E14="Atividade da Ação",1,"0")</formula>
    </cfRule>
  </conditionalFormatting>
  <conditionalFormatting sqref="AT14">
    <cfRule type="expression" dxfId="338" priority="858">
      <formula>IF($E14="Atividade da Ação",1,"0")</formula>
    </cfRule>
  </conditionalFormatting>
  <conditionalFormatting sqref="AT14">
    <cfRule type="expression" dxfId="337" priority="857">
      <formula>IF($E14="Atividade da Ação",1,"0")</formula>
    </cfRule>
  </conditionalFormatting>
  <conditionalFormatting sqref="AX14">
    <cfRule type="expression" dxfId="336" priority="856">
      <formula>IF($E14="Atividade da Ação",1,"0")</formula>
    </cfRule>
  </conditionalFormatting>
  <conditionalFormatting sqref="AX14">
    <cfRule type="expression" dxfId="335" priority="855">
      <formula>IF($E14="Atividade da Ação",1,"0")</formula>
    </cfRule>
  </conditionalFormatting>
  <conditionalFormatting sqref="BB14">
    <cfRule type="expression" dxfId="334" priority="854">
      <formula>IF($E14="Atividade da Ação",1,"0")</formula>
    </cfRule>
  </conditionalFormatting>
  <conditionalFormatting sqref="BB14">
    <cfRule type="expression" dxfId="333" priority="853">
      <formula>IF($E14="Atividade da Ação",1,"0")</formula>
    </cfRule>
  </conditionalFormatting>
  <conditionalFormatting sqref="BF14">
    <cfRule type="expression" dxfId="332" priority="852">
      <formula>IF($E14="Atividade da Ação",1,"0")</formula>
    </cfRule>
  </conditionalFormatting>
  <conditionalFormatting sqref="BF14">
    <cfRule type="expression" dxfId="331" priority="851">
      <formula>IF($E14="Atividade da Ação",1,"0")</formula>
    </cfRule>
  </conditionalFormatting>
  <conditionalFormatting sqref="BJ14">
    <cfRule type="expression" dxfId="330" priority="850">
      <formula>IF($E14="Atividade da Ação",1,"0")</formula>
    </cfRule>
  </conditionalFormatting>
  <conditionalFormatting sqref="BJ14">
    <cfRule type="expression" dxfId="329" priority="849">
      <formula>IF($E14="Atividade da Ação",1,"0")</formula>
    </cfRule>
  </conditionalFormatting>
  <conditionalFormatting sqref="V15">
    <cfRule type="expression" dxfId="328" priority="848">
      <formula>IF($E15="Atividade da Ação",1,"0")</formula>
    </cfRule>
  </conditionalFormatting>
  <conditionalFormatting sqref="Z15">
    <cfRule type="expression" dxfId="327" priority="847">
      <formula>IF($E15="Atividade da Ação",1,"0")</formula>
    </cfRule>
  </conditionalFormatting>
  <conditionalFormatting sqref="AD15">
    <cfRule type="expression" dxfId="326" priority="846">
      <formula>IF($E15="Atividade da Ação",1,"0")</formula>
    </cfRule>
  </conditionalFormatting>
  <conditionalFormatting sqref="AH15">
    <cfRule type="expression" dxfId="325" priority="845">
      <formula>IF($E15="Atividade da Ação",1,"0")</formula>
    </cfRule>
  </conditionalFormatting>
  <conditionalFormatting sqref="AL15">
    <cfRule type="expression" dxfId="324" priority="844">
      <formula>IF($E15="Atividade da Ação",1,"0")</formula>
    </cfRule>
  </conditionalFormatting>
  <conditionalFormatting sqref="AP15">
    <cfRule type="expression" dxfId="323" priority="843">
      <formula>IF($E15="Atividade da Ação",1,"0")</formula>
    </cfRule>
  </conditionalFormatting>
  <conditionalFormatting sqref="AT15">
    <cfRule type="expression" dxfId="322" priority="842">
      <formula>IF($E15="Atividade da Ação",1,"0")</formula>
    </cfRule>
  </conditionalFormatting>
  <conditionalFormatting sqref="AX15">
    <cfRule type="expression" dxfId="321" priority="841">
      <formula>IF($E15="Atividade da Ação",1,"0")</formula>
    </cfRule>
  </conditionalFormatting>
  <conditionalFormatting sqref="BB15">
    <cfRule type="expression" dxfId="320" priority="840">
      <formula>IF($E15="Atividade da Ação",1,"0")</formula>
    </cfRule>
  </conditionalFormatting>
  <conditionalFormatting sqref="BF15">
    <cfRule type="expression" dxfId="319" priority="839">
      <formula>IF($E15="Atividade da Ação",1,"0")</formula>
    </cfRule>
  </conditionalFormatting>
  <conditionalFormatting sqref="BJ15">
    <cfRule type="expression" dxfId="318" priority="838">
      <formula>IF($E15="Atividade da Ação",1,"0")</formula>
    </cfRule>
  </conditionalFormatting>
  <conditionalFormatting sqref="I16">
    <cfRule type="expression" dxfId="317" priority="761">
      <formula>IF($E16="Atividade da Ação",1,"0")</formula>
    </cfRule>
  </conditionalFormatting>
  <conditionalFormatting sqref="T16">
    <cfRule type="expression" dxfId="316" priority="759">
      <formula>IF($E16="Atividade da Ação",1,"0")</formula>
    </cfRule>
  </conditionalFormatting>
  <conditionalFormatting sqref="X16">
    <cfRule type="expression" dxfId="315" priority="758">
      <formula>IF($E16="Atividade da Ação",1,"0")</formula>
    </cfRule>
  </conditionalFormatting>
  <conditionalFormatting sqref="AB16">
    <cfRule type="expression" dxfId="314" priority="757">
      <formula>IF($E16="Atividade da Ação",1,"0")</formula>
    </cfRule>
  </conditionalFormatting>
  <conditionalFormatting sqref="AF16">
    <cfRule type="expression" dxfId="313" priority="756">
      <formula>IF($E16="Atividade da Ação",1,"0")</formula>
    </cfRule>
  </conditionalFormatting>
  <conditionalFormatting sqref="AJ16">
    <cfRule type="expression" dxfId="312" priority="755">
      <formula>IF($E16="Atividade da Ação",1,"0")</formula>
    </cfRule>
  </conditionalFormatting>
  <conditionalFormatting sqref="AN16">
    <cfRule type="expression" dxfId="311" priority="754">
      <formula>IF($E16="Atividade da Ação",1,"0")</formula>
    </cfRule>
  </conditionalFormatting>
  <conditionalFormatting sqref="AR16">
    <cfRule type="expression" dxfId="310" priority="753">
      <formula>IF($E16="Atividade da Ação",1,"0")</formula>
    </cfRule>
  </conditionalFormatting>
  <conditionalFormatting sqref="AV16">
    <cfRule type="expression" dxfId="309" priority="752">
      <formula>IF($E16="Atividade da Ação",1,"0")</formula>
    </cfRule>
  </conditionalFormatting>
  <conditionalFormatting sqref="AZ16">
    <cfRule type="expression" dxfId="308" priority="751">
      <formula>IF($E16="Atividade da Ação",1,"0")</formula>
    </cfRule>
  </conditionalFormatting>
  <conditionalFormatting sqref="BD16">
    <cfRule type="expression" dxfId="307" priority="750">
      <formula>IF($E16="Atividade da Ação",1,"0")</formula>
    </cfRule>
  </conditionalFormatting>
  <conditionalFormatting sqref="BH16">
    <cfRule type="expression" dxfId="306" priority="749">
      <formula>IF($E16="Atividade da Ação",1,"0")</formula>
    </cfRule>
  </conditionalFormatting>
  <conditionalFormatting sqref="BL16">
    <cfRule type="expression" dxfId="305" priority="748">
      <formula>IF($E16="Atividade da Ação",1,"0")</formula>
    </cfRule>
  </conditionalFormatting>
  <conditionalFormatting sqref="BF18">
    <cfRule type="expression" dxfId="304" priority="649">
      <formula>IF($E18="Atividade da Ação",1,"0")</formula>
    </cfRule>
  </conditionalFormatting>
  <conditionalFormatting sqref="AF19:AF20">
    <cfRule type="expression" dxfId="303" priority="638">
      <formula>IF($E19="Atividade da Ação",1,"0")</formula>
    </cfRule>
  </conditionalFormatting>
  <conditionalFormatting sqref="AB19:AB20">
    <cfRule type="expression" dxfId="302" priority="640">
      <formula>IF($E19="Atividade da Ação",1,"0")</formula>
    </cfRule>
  </conditionalFormatting>
  <conditionalFormatting sqref="AR19:AR20">
    <cfRule type="expression" dxfId="301" priority="632">
      <formula>IF($E19="Atividade da Ação",1,"0")</formula>
    </cfRule>
  </conditionalFormatting>
  <conditionalFormatting sqref="AB17">
    <cfRule type="expression" dxfId="300" priority="718">
      <formula>IF($E17="Atividade da Ação",1,"0")</formula>
    </cfRule>
  </conditionalFormatting>
  <conditionalFormatting sqref="I17">
    <cfRule type="expression" dxfId="299" priority="723">
      <formula>IF($E17="Atividade da Ação",1,"0")</formula>
    </cfRule>
  </conditionalFormatting>
  <conditionalFormatting sqref="R17">
    <cfRule type="expression" dxfId="298" priority="721">
      <formula>IF($E17="Atividade da Ação",1,"0")</formula>
    </cfRule>
  </conditionalFormatting>
  <conditionalFormatting sqref="T17">
    <cfRule type="expression" dxfId="297" priority="720">
      <formula>IF($E17="Atividade da Ação",1,"0")</formula>
    </cfRule>
  </conditionalFormatting>
  <conditionalFormatting sqref="X17">
    <cfRule type="expression" dxfId="296" priority="719">
      <formula>IF($E17="Atividade da Ação",1,"0")</formula>
    </cfRule>
  </conditionalFormatting>
  <conditionalFormatting sqref="AF17">
    <cfRule type="expression" dxfId="295" priority="717">
      <formula>IF($E17="Atividade da Ação",1,"0")</formula>
    </cfRule>
  </conditionalFormatting>
  <conditionalFormatting sqref="AJ17">
    <cfRule type="expression" dxfId="294" priority="716">
      <formula>IF($E17="Atividade da Ação",1,"0")</formula>
    </cfRule>
  </conditionalFormatting>
  <conditionalFormatting sqref="AN17">
    <cfRule type="expression" dxfId="293" priority="715">
      <formula>IF($E17="Atividade da Ação",1,"0")</formula>
    </cfRule>
  </conditionalFormatting>
  <conditionalFormatting sqref="AR17">
    <cfRule type="expression" dxfId="292" priority="714">
      <formula>IF($E17="Atividade da Ação",1,"0")</formula>
    </cfRule>
  </conditionalFormatting>
  <conditionalFormatting sqref="AV17">
    <cfRule type="expression" dxfId="291" priority="713">
      <formula>IF($E17="Atividade da Ação",1,"0")</formula>
    </cfRule>
  </conditionalFormatting>
  <conditionalFormatting sqref="AZ17">
    <cfRule type="expression" dxfId="290" priority="712">
      <formula>IF($E17="Atividade da Ação",1,"0")</formula>
    </cfRule>
  </conditionalFormatting>
  <conditionalFormatting sqref="BD17">
    <cfRule type="expression" dxfId="289" priority="711">
      <formula>IF($E17="Atividade da Ação",1,"0")</formula>
    </cfRule>
  </conditionalFormatting>
  <conditionalFormatting sqref="BH17">
    <cfRule type="expression" dxfId="288" priority="710">
      <formula>IF($E17="Atividade da Ação",1,"0")</formula>
    </cfRule>
  </conditionalFormatting>
  <conditionalFormatting sqref="BL17">
    <cfRule type="expression" dxfId="287" priority="709">
      <formula>IF($E17="Atividade da Ação",1,"0")</formula>
    </cfRule>
  </conditionalFormatting>
  <conditionalFormatting sqref="I18">
    <cfRule type="expression" dxfId="286" priority="708">
      <formula>IF($E18="Atividade da Ação",1,"0")</formula>
    </cfRule>
  </conditionalFormatting>
  <conditionalFormatting sqref="R18">
    <cfRule type="expression" dxfId="285" priority="706">
      <formula>IF($E18="Atividade da Ação",1,"0")</formula>
    </cfRule>
  </conditionalFormatting>
  <conditionalFormatting sqref="T18">
    <cfRule type="expression" dxfId="284" priority="705">
      <formula>IF($E18="Atividade da Ação",1,"0")</formula>
    </cfRule>
  </conditionalFormatting>
  <conditionalFormatting sqref="X18">
    <cfRule type="expression" dxfId="283" priority="704">
      <formula>IF($E18="Atividade da Ação",1,"0")</formula>
    </cfRule>
  </conditionalFormatting>
  <conditionalFormatting sqref="AB18">
    <cfRule type="expression" dxfId="282" priority="703">
      <formula>IF($E18="Atividade da Ação",1,"0")</formula>
    </cfRule>
  </conditionalFormatting>
  <conditionalFormatting sqref="AF18">
    <cfRule type="expression" dxfId="281" priority="702">
      <formula>IF($E18="Atividade da Ação",1,"0")</formula>
    </cfRule>
  </conditionalFormatting>
  <conditionalFormatting sqref="AJ18">
    <cfRule type="expression" dxfId="280" priority="701">
      <formula>IF($E18="Atividade da Ação",1,"0")</formula>
    </cfRule>
  </conditionalFormatting>
  <conditionalFormatting sqref="AN18">
    <cfRule type="expression" dxfId="279" priority="700">
      <formula>IF($E18="Atividade da Ação",1,"0")</formula>
    </cfRule>
  </conditionalFormatting>
  <conditionalFormatting sqref="AR18">
    <cfRule type="expression" dxfId="278" priority="699">
      <formula>IF($E18="Atividade da Ação",1,"0")</formula>
    </cfRule>
  </conditionalFormatting>
  <conditionalFormatting sqref="AV18">
    <cfRule type="expression" dxfId="277" priority="698">
      <formula>IF($E18="Atividade da Ação",1,"0")</formula>
    </cfRule>
  </conditionalFormatting>
  <conditionalFormatting sqref="AZ18">
    <cfRule type="expression" dxfId="276" priority="697">
      <formula>IF($E18="Atividade da Ação",1,"0")</formula>
    </cfRule>
  </conditionalFormatting>
  <conditionalFormatting sqref="BD18">
    <cfRule type="expression" dxfId="275" priority="696">
      <formula>IF($E18="Atividade da Ação",1,"0")</formula>
    </cfRule>
  </conditionalFormatting>
  <conditionalFormatting sqref="BH18">
    <cfRule type="expression" dxfId="274" priority="695">
      <formula>IF($E18="Atividade da Ação",1,"0")</formula>
    </cfRule>
  </conditionalFormatting>
  <conditionalFormatting sqref="BL18">
    <cfRule type="expression" dxfId="273" priority="694">
      <formula>IF($E18="Atividade da Ação",1,"0")</formula>
    </cfRule>
  </conditionalFormatting>
  <conditionalFormatting sqref="V17">
    <cfRule type="expression" dxfId="272" priority="669">
      <formula>IF($E17="Atividade da Ação",1,"0")</formula>
    </cfRule>
  </conditionalFormatting>
  <conditionalFormatting sqref="Z17">
    <cfRule type="expression" dxfId="271" priority="668">
      <formula>IF($E17="Atividade da Ação",1,"0")</formula>
    </cfRule>
  </conditionalFormatting>
  <conditionalFormatting sqref="AD17">
    <cfRule type="expression" dxfId="270" priority="667">
      <formula>IF($E17="Atividade da Ação",1,"0")</formula>
    </cfRule>
  </conditionalFormatting>
  <conditionalFormatting sqref="AH17">
    <cfRule type="expression" dxfId="269" priority="666">
      <formula>IF($E17="Atividade da Ação",1,"0")</formula>
    </cfRule>
  </conditionalFormatting>
  <conditionalFormatting sqref="AP17">
    <cfRule type="expression" dxfId="268" priority="665">
      <formula>IF($E17="Atividade da Ação",1,"0")</formula>
    </cfRule>
  </conditionalFormatting>
  <conditionalFormatting sqref="AL17">
    <cfRule type="expression" dxfId="267" priority="664">
      <formula>IF($E17="Atividade da Ação",1,"0")</formula>
    </cfRule>
  </conditionalFormatting>
  <conditionalFormatting sqref="AX17">
    <cfRule type="expression" dxfId="266" priority="663">
      <formula>IF($E17="Atividade da Ação",1,"0")</formula>
    </cfRule>
  </conditionalFormatting>
  <conditionalFormatting sqref="AT17">
    <cfRule type="expression" dxfId="265" priority="662">
      <formula>IF($E17="Atividade da Ação",1,"0")</formula>
    </cfRule>
  </conditionalFormatting>
  <conditionalFormatting sqref="BF17">
    <cfRule type="expression" dxfId="264" priority="661">
      <formula>IF($E17="Atividade da Ação",1,"0")</formula>
    </cfRule>
  </conditionalFormatting>
  <conditionalFormatting sqref="BJ17">
    <cfRule type="expression" dxfId="263" priority="660">
      <formula>IF($E17="Atividade da Ação",1,"0")</formula>
    </cfRule>
  </conditionalFormatting>
  <conditionalFormatting sqref="BB17">
    <cfRule type="expression" dxfId="262" priority="659">
      <formula>IF($E17="Atividade da Ação",1,"0")</formula>
    </cfRule>
  </conditionalFormatting>
  <conditionalFormatting sqref="V18">
    <cfRule type="expression" dxfId="261" priority="658">
      <formula>IF($E18="Atividade da Ação",1,"0")</formula>
    </cfRule>
  </conditionalFormatting>
  <conditionalFormatting sqref="Z18">
    <cfRule type="expression" dxfId="260" priority="657">
      <formula>IF($E18="Atividade da Ação",1,"0")</formula>
    </cfRule>
  </conditionalFormatting>
  <conditionalFormatting sqref="AD18">
    <cfRule type="expression" dxfId="259" priority="656">
      <formula>IF($E18="Atividade da Ação",1,"0")</formula>
    </cfRule>
  </conditionalFormatting>
  <conditionalFormatting sqref="AH18">
    <cfRule type="expression" dxfId="258" priority="655">
      <formula>IF($E18="Atividade da Ação",1,"0")</formula>
    </cfRule>
  </conditionalFormatting>
  <conditionalFormatting sqref="AL18">
    <cfRule type="expression" dxfId="257" priority="654">
      <formula>IF($E18="Atividade da Ação",1,"0")</formula>
    </cfRule>
  </conditionalFormatting>
  <conditionalFormatting sqref="AP18">
    <cfRule type="expression" dxfId="256" priority="653">
      <formula>IF($E18="Atividade da Ação",1,"0")</formula>
    </cfRule>
  </conditionalFormatting>
  <conditionalFormatting sqref="AT18">
    <cfRule type="expression" dxfId="255" priority="652">
      <formula>IF($E18="Atividade da Ação",1,"0")</formula>
    </cfRule>
  </conditionalFormatting>
  <conditionalFormatting sqref="AX18">
    <cfRule type="expression" dxfId="254" priority="651">
      <formula>IF($E18="Atividade da Ação",1,"0")</formula>
    </cfRule>
  </conditionalFormatting>
  <conditionalFormatting sqref="BB18">
    <cfRule type="expression" dxfId="253" priority="650">
      <formula>IF($E18="Atividade da Ação",1,"0")</formula>
    </cfRule>
  </conditionalFormatting>
  <conditionalFormatting sqref="BJ18">
    <cfRule type="expression" dxfId="252" priority="648">
      <formula>IF($E18="Atividade da Ação",1,"0")</formula>
    </cfRule>
  </conditionalFormatting>
  <conditionalFormatting sqref="I19:I20">
    <cfRule type="expression" dxfId="251" priority="647">
      <formula>IF($E19="Atividade da Ação",1,"0")</formula>
    </cfRule>
  </conditionalFormatting>
  <conditionalFormatting sqref="T19:T20">
    <cfRule type="expression" dxfId="250" priority="644">
      <formula>IF($E19="Atividade da Ação",1,"0")</formula>
    </cfRule>
  </conditionalFormatting>
  <conditionalFormatting sqref="X19:X20">
    <cfRule type="expression" dxfId="249" priority="642">
      <formula>IF($E19="Atividade da Ação",1,"0")</formula>
    </cfRule>
  </conditionalFormatting>
  <conditionalFormatting sqref="AJ19:AJ20">
    <cfRule type="expression" dxfId="248" priority="636">
      <formula>IF($E19="Atividade da Ação",1,"0")</formula>
    </cfRule>
  </conditionalFormatting>
  <conditionalFormatting sqref="AN19:AN20">
    <cfRule type="expression" dxfId="247" priority="634">
      <formula>IF($E19="Atividade da Ação",1,"0")</formula>
    </cfRule>
  </conditionalFormatting>
  <conditionalFormatting sqref="AV19:AV20">
    <cfRule type="expression" dxfId="246" priority="630">
      <formula>IF($E19="Atividade da Ação",1,"0")</formula>
    </cfRule>
  </conditionalFormatting>
  <conditionalFormatting sqref="AZ19:AZ20">
    <cfRule type="expression" dxfId="245" priority="628">
      <formula>IF($E19="Atividade da Ação",1,"0")</formula>
    </cfRule>
  </conditionalFormatting>
  <conditionalFormatting sqref="BD19:BD20">
    <cfRule type="expression" dxfId="244" priority="626">
      <formula>IF($E19="Atividade da Ação",1,"0")</formula>
    </cfRule>
  </conditionalFormatting>
  <conditionalFormatting sqref="BH19:BH20">
    <cfRule type="expression" dxfId="243" priority="624">
      <formula>IF($E19="Atividade da Ação",1,"0")</formula>
    </cfRule>
  </conditionalFormatting>
  <conditionalFormatting sqref="BL19:BL20">
    <cfRule type="expression" dxfId="242" priority="622">
      <formula>IF($E19="Atividade da Ação",1,"0")</formula>
    </cfRule>
  </conditionalFormatting>
  <conditionalFormatting sqref="BN19:BN20">
    <cfRule type="expression" dxfId="241" priority="621">
      <formula>IF($E19="Atividade da Ação",1,"0")</formula>
    </cfRule>
  </conditionalFormatting>
  <conditionalFormatting sqref="E21">
    <cfRule type="expression" priority="296">
      <formula>IF($E$13="Sub Ação","Sub Ação","")</formula>
    </cfRule>
  </conditionalFormatting>
  <conditionalFormatting sqref="E21">
    <cfRule type="cellIs" dxfId="240" priority="294" operator="equal">
      <formula>"Atividade da Ação"</formula>
    </cfRule>
    <cfRule type="expression" priority="295">
      <formula>IF($E$13="Sub Ação","Sub Ação","")</formula>
    </cfRule>
  </conditionalFormatting>
  <conditionalFormatting sqref="E21">
    <cfRule type="expression" priority="293">
      <formula>IF($E$13="Sub Ação","Sub Ação","")</formula>
    </cfRule>
  </conditionalFormatting>
  <conditionalFormatting sqref="E21">
    <cfRule type="cellIs" dxfId="239" priority="291" operator="equal">
      <formula>"Atividade da Ação"</formula>
    </cfRule>
    <cfRule type="expression" priority="292">
      <formula>IF($E$13="Sub Ação","Sub Ação","")</formula>
    </cfRule>
  </conditionalFormatting>
  <conditionalFormatting sqref="E21">
    <cfRule type="expression" priority="290">
      <formula>IF($E$13="Sub Ação","Sub Ação","")</formula>
    </cfRule>
  </conditionalFormatting>
  <conditionalFormatting sqref="E21">
    <cfRule type="cellIs" dxfId="238" priority="288" operator="equal">
      <formula>"Atividade da Ação"</formula>
    </cfRule>
    <cfRule type="expression" priority="289">
      <formula>IF($E$13="Sub Ação","Sub Ação","")</formula>
    </cfRule>
  </conditionalFormatting>
  <conditionalFormatting sqref="E21">
    <cfRule type="expression" priority="287">
      <formula>IF($E$13="Sub Ação","Sub Ação","")</formula>
    </cfRule>
  </conditionalFormatting>
  <conditionalFormatting sqref="E21">
    <cfRule type="cellIs" dxfId="237" priority="285" operator="equal">
      <formula>"Atividade da Ação"</formula>
    </cfRule>
    <cfRule type="expression" priority="286">
      <formula>IF($E$13="Sub Ação","Sub Ação","")</formula>
    </cfRule>
  </conditionalFormatting>
  <conditionalFormatting sqref="E20">
    <cfRule type="expression" priority="608">
      <formula>IF($E$13="Sub Ação","Sub Ação","")</formula>
    </cfRule>
  </conditionalFormatting>
  <conditionalFormatting sqref="E20">
    <cfRule type="cellIs" dxfId="236" priority="606" operator="equal">
      <formula>"Atividade da Ação"</formula>
    </cfRule>
    <cfRule type="expression" priority="607">
      <formula>IF($E$13="Sub Ação","Sub Ação","")</formula>
    </cfRule>
  </conditionalFormatting>
  <conditionalFormatting sqref="E20">
    <cfRule type="expression" priority="605">
      <formula>IF($E$13="Sub Ação","Sub Ação","")</formula>
    </cfRule>
  </conditionalFormatting>
  <conditionalFormatting sqref="E20">
    <cfRule type="cellIs" dxfId="235" priority="603" operator="equal">
      <formula>"Atividade da Ação"</formula>
    </cfRule>
    <cfRule type="expression" priority="604">
      <formula>IF($E$13="Sub Ação","Sub Ação","")</formula>
    </cfRule>
  </conditionalFormatting>
  <conditionalFormatting sqref="E20">
    <cfRule type="expression" priority="602">
      <formula>IF($E$13="Sub Ação","Sub Ação","")</formula>
    </cfRule>
  </conditionalFormatting>
  <conditionalFormatting sqref="E20">
    <cfRule type="cellIs" dxfId="234" priority="600" operator="equal">
      <formula>"Atividade da Ação"</formula>
    </cfRule>
    <cfRule type="expression" priority="601">
      <formula>IF($E$13="Sub Ação","Sub Ação","")</formula>
    </cfRule>
  </conditionalFormatting>
  <conditionalFormatting sqref="E20">
    <cfRule type="expression" priority="599">
      <formula>IF($E$13="Sub Ação","Sub Ação","")</formula>
    </cfRule>
  </conditionalFormatting>
  <conditionalFormatting sqref="E20">
    <cfRule type="cellIs" dxfId="233" priority="597" operator="equal">
      <formula>"Atividade da Ação"</formula>
    </cfRule>
    <cfRule type="expression" priority="598">
      <formula>IF($E$13="Sub Ação","Sub Ação","")</formula>
    </cfRule>
  </conditionalFormatting>
  <conditionalFormatting sqref="E20">
    <cfRule type="expression" priority="464">
      <formula>IF($E$13="Sub Ação","Sub Ação","")</formula>
    </cfRule>
  </conditionalFormatting>
  <conditionalFormatting sqref="E20">
    <cfRule type="cellIs" dxfId="232" priority="462" operator="equal">
      <formula>"Atividade da Ação"</formula>
    </cfRule>
    <cfRule type="expression" priority="463">
      <formula>IF($E$13="Sub Ação","Sub Ação","")</formula>
    </cfRule>
  </conditionalFormatting>
  <conditionalFormatting sqref="E20">
    <cfRule type="expression" priority="461">
      <formula>IF($E$13="Sub Ação","Sub Ação","")</formula>
    </cfRule>
  </conditionalFormatting>
  <conditionalFormatting sqref="E20">
    <cfRule type="cellIs" dxfId="231" priority="459" operator="equal">
      <formula>"Atividade da Ação"</formula>
    </cfRule>
    <cfRule type="expression" priority="460">
      <formula>IF($E$13="Sub Ação","Sub Ação","")</formula>
    </cfRule>
  </conditionalFormatting>
  <conditionalFormatting sqref="E20">
    <cfRule type="expression" priority="458">
      <formula>IF($E$13="Sub Ação","Sub Ação","")</formula>
    </cfRule>
  </conditionalFormatting>
  <conditionalFormatting sqref="E20">
    <cfRule type="cellIs" dxfId="230" priority="456" operator="equal">
      <formula>"Atividade da Ação"</formula>
    </cfRule>
    <cfRule type="expression" priority="457">
      <formula>IF($E$13="Sub Ação","Sub Ação","")</formula>
    </cfRule>
  </conditionalFormatting>
  <conditionalFormatting sqref="E20">
    <cfRule type="expression" priority="455">
      <formula>IF($E$13="Sub Ação","Sub Ação","")</formula>
    </cfRule>
  </conditionalFormatting>
  <conditionalFormatting sqref="E20">
    <cfRule type="cellIs" dxfId="229" priority="453" operator="equal">
      <formula>"Atividade da Ação"</formula>
    </cfRule>
    <cfRule type="expression" priority="454">
      <formula>IF($E$13="Sub Ação","Sub Ação","")</formula>
    </cfRule>
  </conditionalFormatting>
  <conditionalFormatting sqref="E21">
    <cfRule type="expression" priority="560">
      <formula>IF($E$13="Sub Ação","Sub Ação","")</formula>
    </cfRule>
  </conditionalFormatting>
  <conditionalFormatting sqref="E21">
    <cfRule type="cellIs" dxfId="228" priority="558" operator="equal">
      <formula>"Atividade da Ação"</formula>
    </cfRule>
    <cfRule type="expression" priority="559">
      <formula>IF($E$13="Sub Ação","Sub Ação","")</formula>
    </cfRule>
  </conditionalFormatting>
  <conditionalFormatting sqref="E21">
    <cfRule type="expression" priority="557">
      <formula>IF($E$13="Sub Ação","Sub Ação","")</formula>
    </cfRule>
  </conditionalFormatting>
  <conditionalFormatting sqref="E21">
    <cfRule type="cellIs" dxfId="227" priority="555" operator="equal">
      <formula>"Atividade da Ação"</formula>
    </cfRule>
    <cfRule type="expression" priority="556">
      <formula>IF($E$13="Sub Ação","Sub Ação","")</formula>
    </cfRule>
  </conditionalFormatting>
  <conditionalFormatting sqref="E21">
    <cfRule type="expression" priority="554">
      <formula>IF($E$13="Sub Ação","Sub Ação","")</formula>
    </cfRule>
  </conditionalFormatting>
  <conditionalFormatting sqref="E21">
    <cfRule type="cellIs" dxfId="226" priority="552" operator="equal">
      <formula>"Atividade da Ação"</formula>
    </cfRule>
    <cfRule type="expression" priority="553">
      <formula>IF($E$13="Sub Ação","Sub Ação","")</formula>
    </cfRule>
  </conditionalFormatting>
  <conditionalFormatting sqref="E21">
    <cfRule type="expression" priority="551">
      <formula>IF($E$13="Sub Ação","Sub Ação","")</formula>
    </cfRule>
  </conditionalFormatting>
  <conditionalFormatting sqref="E21">
    <cfRule type="cellIs" dxfId="225" priority="549" operator="equal">
      <formula>"Atividade da Ação"</formula>
    </cfRule>
    <cfRule type="expression" priority="550">
      <formula>IF($E$13="Sub Ação","Sub Ação","")</formula>
    </cfRule>
  </conditionalFormatting>
  <conditionalFormatting sqref="E20">
    <cfRule type="expression" priority="548">
      <formula>IF($E$13="Sub Ação","Sub Ação","")</formula>
    </cfRule>
  </conditionalFormatting>
  <conditionalFormatting sqref="E20">
    <cfRule type="cellIs" dxfId="224" priority="546" operator="equal">
      <formula>"Atividade da Ação"</formula>
    </cfRule>
    <cfRule type="expression" priority="547">
      <formula>IF($E$13="Sub Ação","Sub Ação","")</formula>
    </cfRule>
  </conditionalFormatting>
  <conditionalFormatting sqref="E20">
    <cfRule type="expression" priority="545">
      <formula>IF($E$13="Sub Ação","Sub Ação","")</formula>
    </cfRule>
  </conditionalFormatting>
  <conditionalFormatting sqref="E20">
    <cfRule type="cellIs" dxfId="223" priority="543" operator="equal">
      <formula>"Atividade da Ação"</formula>
    </cfRule>
    <cfRule type="expression" priority="544">
      <formula>IF($E$13="Sub Ação","Sub Ação","")</formula>
    </cfRule>
  </conditionalFormatting>
  <conditionalFormatting sqref="E20">
    <cfRule type="expression" priority="542">
      <formula>IF($E$13="Sub Ação","Sub Ação","")</formula>
    </cfRule>
  </conditionalFormatting>
  <conditionalFormatting sqref="E20">
    <cfRule type="cellIs" dxfId="222" priority="540" operator="equal">
      <formula>"Atividade da Ação"</formula>
    </cfRule>
    <cfRule type="expression" priority="541">
      <formula>IF($E$13="Sub Ação","Sub Ação","")</formula>
    </cfRule>
  </conditionalFormatting>
  <conditionalFormatting sqref="E20">
    <cfRule type="expression" priority="539">
      <formula>IF($E$13="Sub Ação","Sub Ação","")</formula>
    </cfRule>
  </conditionalFormatting>
  <conditionalFormatting sqref="E20">
    <cfRule type="cellIs" dxfId="221" priority="537" operator="equal">
      <formula>"Atividade da Ação"</formula>
    </cfRule>
    <cfRule type="expression" priority="538">
      <formula>IF($E$13="Sub Ação","Sub Ação","")</formula>
    </cfRule>
  </conditionalFormatting>
  <conditionalFormatting sqref="E26">
    <cfRule type="expression" priority="152">
      <formula>IF($E$13="Sub Ação","Sub Ação","")</formula>
    </cfRule>
  </conditionalFormatting>
  <conditionalFormatting sqref="E26">
    <cfRule type="cellIs" dxfId="220" priority="150" operator="equal">
      <formula>"Atividade da Ação"</formula>
    </cfRule>
    <cfRule type="expression" priority="151">
      <formula>IF($E$13="Sub Ação","Sub Ação","")</formula>
    </cfRule>
  </conditionalFormatting>
  <conditionalFormatting sqref="E26">
    <cfRule type="expression" priority="149">
      <formula>IF($E$13="Sub Ação","Sub Ação","")</formula>
    </cfRule>
  </conditionalFormatting>
  <conditionalFormatting sqref="E26">
    <cfRule type="cellIs" dxfId="219" priority="147" operator="equal">
      <formula>"Atividade da Ação"</formula>
    </cfRule>
    <cfRule type="expression" priority="148">
      <formula>IF($E$13="Sub Ação","Sub Ação","")</formula>
    </cfRule>
  </conditionalFormatting>
  <conditionalFormatting sqref="E26">
    <cfRule type="expression" priority="146">
      <formula>IF($E$13="Sub Ação","Sub Ação","")</formula>
    </cfRule>
  </conditionalFormatting>
  <conditionalFormatting sqref="E26">
    <cfRule type="cellIs" dxfId="218" priority="144" operator="equal">
      <formula>"Atividade da Ação"</formula>
    </cfRule>
    <cfRule type="expression" priority="145">
      <formula>IF($E$13="Sub Ação","Sub Ação","")</formula>
    </cfRule>
  </conditionalFormatting>
  <conditionalFormatting sqref="E26">
    <cfRule type="expression" priority="143">
      <formula>IF($E$13="Sub Ação","Sub Ação","")</formula>
    </cfRule>
  </conditionalFormatting>
  <conditionalFormatting sqref="E26">
    <cfRule type="cellIs" dxfId="217" priority="141" operator="equal">
      <formula>"Atividade da Ação"</formula>
    </cfRule>
    <cfRule type="expression" priority="142">
      <formula>IF($E$13="Sub Ação","Sub Ação","")</formula>
    </cfRule>
  </conditionalFormatting>
  <conditionalFormatting sqref="E16">
    <cfRule type="expression" priority="524">
      <formula>IF($E$13="Sub Ação","Sub Ação","")</formula>
    </cfRule>
  </conditionalFormatting>
  <conditionalFormatting sqref="E16">
    <cfRule type="cellIs" dxfId="216" priority="522" operator="equal">
      <formula>"Atividade da Ação"</formula>
    </cfRule>
    <cfRule type="expression" priority="523">
      <formula>IF($E$13="Sub Ação","Sub Ação","")</formula>
    </cfRule>
  </conditionalFormatting>
  <conditionalFormatting sqref="E16">
    <cfRule type="expression" priority="521">
      <formula>IF($E$13="Sub Ação","Sub Ação","")</formula>
    </cfRule>
  </conditionalFormatting>
  <conditionalFormatting sqref="E16">
    <cfRule type="cellIs" dxfId="215" priority="519" operator="equal">
      <formula>"Atividade da Ação"</formula>
    </cfRule>
    <cfRule type="expression" priority="520">
      <formula>IF($E$13="Sub Ação","Sub Ação","")</formula>
    </cfRule>
  </conditionalFormatting>
  <conditionalFormatting sqref="E16">
    <cfRule type="expression" priority="518">
      <formula>IF($E$13="Sub Ação","Sub Ação","")</formula>
    </cfRule>
  </conditionalFormatting>
  <conditionalFormatting sqref="E16">
    <cfRule type="cellIs" dxfId="214" priority="516" operator="equal">
      <formula>"Atividade da Ação"</formula>
    </cfRule>
    <cfRule type="expression" priority="517">
      <formula>IF($E$13="Sub Ação","Sub Ação","")</formula>
    </cfRule>
  </conditionalFormatting>
  <conditionalFormatting sqref="E16">
    <cfRule type="expression" priority="515">
      <formula>IF($E$13="Sub Ação","Sub Ação","")</formula>
    </cfRule>
  </conditionalFormatting>
  <conditionalFormatting sqref="E16">
    <cfRule type="cellIs" dxfId="213" priority="513" operator="equal">
      <formula>"Atividade da Ação"</formula>
    </cfRule>
    <cfRule type="expression" priority="514">
      <formula>IF($E$13="Sub Ação","Sub Ação","")</formula>
    </cfRule>
  </conditionalFormatting>
  <conditionalFormatting sqref="E17">
    <cfRule type="expression" priority="512">
      <formula>IF($E$13="Sub Ação","Sub Ação","")</formula>
    </cfRule>
  </conditionalFormatting>
  <conditionalFormatting sqref="E17">
    <cfRule type="cellIs" dxfId="212" priority="510" operator="equal">
      <formula>"Atividade da Ação"</formula>
    </cfRule>
    <cfRule type="expression" priority="511">
      <formula>IF($E$13="Sub Ação","Sub Ação","")</formula>
    </cfRule>
  </conditionalFormatting>
  <conditionalFormatting sqref="E17">
    <cfRule type="expression" priority="509">
      <formula>IF($E$13="Sub Ação","Sub Ação","")</formula>
    </cfRule>
  </conditionalFormatting>
  <conditionalFormatting sqref="E17">
    <cfRule type="cellIs" dxfId="211" priority="507" operator="equal">
      <formula>"Atividade da Ação"</formula>
    </cfRule>
    <cfRule type="expression" priority="508">
      <formula>IF($E$13="Sub Ação","Sub Ação","")</formula>
    </cfRule>
  </conditionalFormatting>
  <conditionalFormatting sqref="E17">
    <cfRule type="expression" priority="506">
      <formula>IF($E$13="Sub Ação","Sub Ação","")</formula>
    </cfRule>
  </conditionalFormatting>
  <conditionalFormatting sqref="E17">
    <cfRule type="cellIs" dxfId="210" priority="504" operator="equal">
      <formula>"Atividade da Ação"</formula>
    </cfRule>
    <cfRule type="expression" priority="505">
      <formula>IF($E$13="Sub Ação","Sub Ação","")</formula>
    </cfRule>
  </conditionalFormatting>
  <conditionalFormatting sqref="E17">
    <cfRule type="expression" priority="503">
      <formula>IF($E$13="Sub Ação","Sub Ação","")</formula>
    </cfRule>
  </conditionalFormatting>
  <conditionalFormatting sqref="E17">
    <cfRule type="cellIs" dxfId="209" priority="501" operator="equal">
      <formula>"Atividade da Ação"</formula>
    </cfRule>
    <cfRule type="expression" priority="502">
      <formula>IF($E$13="Sub Ação","Sub Ação","")</formula>
    </cfRule>
  </conditionalFormatting>
  <conditionalFormatting sqref="E19">
    <cfRule type="expression" priority="236">
      <formula>IF($E$13="Sub Ação","Sub Ação","")</formula>
    </cfRule>
  </conditionalFormatting>
  <conditionalFormatting sqref="E19">
    <cfRule type="cellIs" dxfId="208" priority="234" operator="equal">
      <formula>"Atividade da Ação"</formula>
    </cfRule>
    <cfRule type="expression" priority="235">
      <formula>IF($E$13="Sub Ação","Sub Ação","")</formula>
    </cfRule>
  </conditionalFormatting>
  <conditionalFormatting sqref="E19">
    <cfRule type="expression" priority="233">
      <formula>IF($E$13="Sub Ação","Sub Ação","")</formula>
    </cfRule>
  </conditionalFormatting>
  <conditionalFormatting sqref="E19">
    <cfRule type="cellIs" dxfId="207" priority="231" operator="equal">
      <formula>"Atividade da Ação"</formula>
    </cfRule>
    <cfRule type="expression" priority="232">
      <formula>IF($E$13="Sub Ação","Sub Ação","")</formula>
    </cfRule>
  </conditionalFormatting>
  <conditionalFormatting sqref="E19">
    <cfRule type="expression" priority="230">
      <formula>IF($E$13="Sub Ação","Sub Ação","")</formula>
    </cfRule>
  </conditionalFormatting>
  <conditionalFormatting sqref="E19">
    <cfRule type="cellIs" dxfId="206" priority="228" operator="equal">
      <formula>"Atividade da Ação"</formula>
    </cfRule>
    <cfRule type="expression" priority="229">
      <formula>IF($E$13="Sub Ação","Sub Ação","")</formula>
    </cfRule>
  </conditionalFormatting>
  <conditionalFormatting sqref="E19">
    <cfRule type="expression" priority="227">
      <formula>IF($E$13="Sub Ação","Sub Ação","")</formula>
    </cfRule>
  </conditionalFormatting>
  <conditionalFormatting sqref="E19">
    <cfRule type="cellIs" dxfId="205" priority="225" operator="equal">
      <formula>"Atividade da Ação"</formula>
    </cfRule>
    <cfRule type="expression" priority="226">
      <formula>IF($E$13="Sub Ação","Sub Ação","")</formula>
    </cfRule>
  </conditionalFormatting>
  <conditionalFormatting sqref="E21">
    <cfRule type="expression" priority="476">
      <formula>IF($E$13="Sub Ação","Sub Ação","")</formula>
    </cfRule>
  </conditionalFormatting>
  <conditionalFormatting sqref="E21">
    <cfRule type="cellIs" dxfId="204" priority="474" operator="equal">
      <formula>"Atividade da Ação"</formula>
    </cfRule>
    <cfRule type="expression" priority="475">
      <formula>IF($E$13="Sub Ação","Sub Ação","")</formula>
    </cfRule>
  </conditionalFormatting>
  <conditionalFormatting sqref="E21">
    <cfRule type="expression" priority="473">
      <formula>IF($E$13="Sub Ação","Sub Ação","")</formula>
    </cfRule>
  </conditionalFormatting>
  <conditionalFormatting sqref="E21">
    <cfRule type="cellIs" dxfId="203" priority="471" operator="equal">
      <formula>"Atividade da Ação"</formula>
    </cfRule>
    <cfRule type="expression" priority="472">
      <formula>IF($E$13="Sub Ação","Sub Ação","")</formula>
    </cfRule>
  </conditionalFormatting>
  <conditionalFormatting sqref="E21">
    <cfRule type="expression" priority="470">
      <formula>IF($E$13="Sub Ação","Sub Ação","")</formula>
    </cfRule>
  </conditionalFormatting>
  <conditionalFormatting sqref="E21">
    <cfRule type="cellIs" dxfId="202" priority="468" operator="equal">
      <formula>"Atividade da Ação"</formula>
    </cfRule>
    <cfRule type="expression" priority="469">
      <formula>IF($E$13="Sub Ação","Sub Ação","")</formula>
    </cfRule>
  </conditionalFormatting>
  <conditionalFormatting sqref="E21">
    <cfRule type="expression" priority="467">
      <formula>IF($E$13="Sub Ação","Sub Ação","")</formula>
    </cfRule>
  </conditionalFormatting>
  <conditionalFormatting sqref="E21">
    <cfRule type="cellIs" dxfId="201" priority="465" operator="equal">
      <formula>"Atividade da Ação"</formula>
    </cfRule>
    <cfRule type="expression" priority="466">
      <formula>IF($E$13="Sub Ação","Sub Ação","")</formula>
    </cfRule>
  </conditionalFormatting>
  <conditionalFormatting sqref="E24">
    <cfRule type="expression" priority="224">
      <formula>IF($E$13="Sub Ação","Sub Ação","")</formula>
    </cfRule>
  </conditionalFormatting>
  <conditionalFormatting sqref="E24">
    <cfRule type="cellIs" dxfId="200" priority="222" operator="equal">
      <formula>"Atividade da Ação"</formula>
    </cfRule>
    <cfRule type="expression" priority="223">
      <formula>IF($E$13="Sub Ação","Sub Ação","")</formula>
    </cfRule>
  </conditionalFormatting>
  <conditionalFormatting sqref="E24">
    <cfRule type="expression" priority="221">
      <formula>IF($E$13="Sub Ação","Sub Ação","")</formula>
    </cfRule>
  </conditionalFormatting>
  <conditionalFormatting sqref="E24">
    <cfRule type="cellIs" dxfId="199" priority="219" operator="equal">
      <formula>"Atividade da Ação"</formula>
    </cfRule>
    <cfRule type="expression" priority="220">
      <formula>IF($E$13="Sub Ação","Sub Ação","")</formula>
    </cfRule>
  </conditionalFormatting>
  <conditionalFormatting sqref="E24">
    <cfRule type="expression" priority="218">
      <formula>IF($E$13="Sub Ação","Sub Ação","")</formula>
    </cfRule>
  </conditionalFormatting>
  <conditionalFormatting sqref="E24">
    <cfRule type="cellIs" dxfId="198" priority="216" operator="equal">
      <formula>"Atividade da Ação"</formula>
    </cfRule>
    <cfRule type="expression" priority="217">
      <formula>IF($E$13="Sub Ação","Sub Ação","")</formula>
    </cfRule>
  </conditionalFormatting>
  <conditionalFormatting sqref="E24">
    <cfRule type="expression" priority="215">
      <formula>IF($E$13="Sub Ação","Sub Ação","")</formula>
    </cfRule>
  </conditionalFormatting>
  <conditionalFormatting sqref="E24">
    <cfRule type="cellIs" dxfId="197" priority="213" operator="equal">
      <formula>"Atividade da Ação"</formula>
    </cfRule>
    <cfRule type="expression" priority="214">
      <formula>IF($E$13="Sub Ação","Sub Ação","")</formula>
    </cfRule>
  </conditionalFormatting>
  <conditionalFormatting sqref="E24">
    <cfRule type="expression" priority="212">
      <formula>IF($E$13="Sub Ação","Sub Ação","")</formula>
    </cfRule>
  </conditionalFormatting>
  <conditionalFormatting sqref="E24">
    <cfRule type="cellIs" dxfId="196" priority="210" operator="equal">
      <formula>"Atividade da Ação"</formula>
    </cfRule>
    <cfRule type="expression" priority="211">
      <formula>IF($E$13="Sub Ação","Sub Ação","")</formula>
    </cfRule>
  </conditionalFormatting>
  <conditionalFormatting sqref="E24">
    <cfRule type="expression" priority="209">
      <formula>IF($E$13="Sub Ação","Sub Ação","")</formula>
    </cfRule>
  </conditionalFormatting>
  <conditionalFormatting sqref="E24">
    <cfRule type="cellIs" dxfId="195" priority="207" operator="equal">
      <formula>"Atividade da Ação"</formula>
    </cfRule>
    <cfRule type="expression" priority="208">
      <formula>IF($E$13="Sub Ação","Sub Ação","")</formula>
    </cfRule>
  </conditionalFormatting>
  <conditionalFormatting sqref="E24">
    <cfRule type="expression" priority="206">
      <formula>IF($E$13="Sub Ação","Sub Ação","")</formula>
    </cfRule>
  </conditionalFormatting>
  <conditionalFormatting sqref="E24">
    <cfRule type="cellIs" dxfId="194" priority="204" operator="equal">
      <formula>"Atividade da Ação"</formula>
    </cfRule>
    <cfRule type="expression" priority="205">
      <formula>IF($E$13="Sub Ação","Sub Ação","")</formula>
    </cfRule>
  </conditionalFormatting>
  <conditionalFormatting sqref="E24">
    <cfRule type="expression" priority="203">
      <formula>IF($E$13="Sub Ação","Sub Ação","")</formula>
    </cfRule>
  </conditionalFormatting>
  <conditionalFormatting sqref="E24">
    <cfRule type="cellIs" dxfId="193" priority="201" operator="equal">
      <formula>"Atividade da Ação"</formula>
    </cfRule>
    <cfRule type="expression" priority="202">
      <formula>IF($E$13="Sub Ação","Sub Ação","")</formula>
    </cfRule>
  </conditionalFormatting>
  <conditionalFormatting sqref="E20">
    <cfRule type="expression" priority="452">
      <formula>IF($E$13="Sub Ação","Sub Ação","")</formula>
    </cfRule>
  </conditionalFormatting>
  <conditionalFormatting sqref="E20">
    <cfRule type="cellIs" dxfId="192" priority="450" operator="equal">
      <formula>"Atividade da Ação"</formula>
    </cfRule>
    <cfRule type="expression" priority="451">
      <formula>IF($E$13="Sub Ação","Sub Ação","")</formula>
    </cfRule>
  </conditionalFormatting>
  <conditionalFormatting sqref="E20">
    <cfRule type="expression" priority="449">
      <formula>IF($E$13="Sub Ação","Sub Ação","")</formula>
    </cfRule>
  </conditionalFormatting>
  <conditionalFormatting sqref="E20">
    <cfRule type="cellIs" dxfId="191" priority="447" operator="equal">
      <formula>"Atividade da Ação"</formula>
    </cfRule>
    <cfRule type="expression" priority="448">
      <formula>IF($E$13="Sub Ação","Sub Ação","")</formula>
    </cfRule>
  </conditionalFormatting>
  <conditionalFormatting sqref="E20">
    <cfRule type="expression" priority="446">
      <formula>IF($E$13="Sub Ação","Sub Ação","")</formula>
    </cfRule>
  </conditionalFormatting>
  <conditionalFormatting sqref="E20">
    <cfRule type="cellIs" dxfId="190" priority="444" operator="equal">
      <formula>"Atividade da Ação"</formula>
    </cfRule>
    <cfRule type="expression" priority="445">
      <formula>IF($E$13="Sub Ação","Sub Ação","")</formula>
    </cfRule>
  </conditionalFormatting>
  <conditionalFormatting sqref="E20">
    <cfRule type="expression" priority="443">
      <formula>IF($E$13="Sub Ação","Sub Ação","")</formula>
    </cfRule>
  </conditionalFormatting>
  <conditionalFormatting sqref="E20">
    <cfRule type="cellIs" dxfId="189" priority="441" operator="equal">
      <formula>"Atividade da Ação"</formula>
    </cfRule>
    <cfRule type="expression" priority="442">
      <formula>IF($E$13="Sub Ação","Sub Ação","")</formula>
    </cfRule>
  </conditionalFormatting>
  <conditionalFormatting sqref="E22">
    <cfRule type="expression" priority="440">
      <formula>IF($E$13="Sub Ação","Sub Ação","")</formula>
    </cfRule>
  </conditionalFormatting>
  <conditionalFormatting sqref="E22">
    <cfRule type="cellIs" dxfId="188" priority="438" operator="equal">
      <formula>"Atividade da Ação"</formula>
    </cfRule>
    <cfRule type="expression" priority="439">
      <formula>IF($E$13="Sub Ação","Sub Ação","")</formula>
    </cfRule>
  </conditionalFormatting>
  <conditionalFormatting sqref="E22">
    <cfRule type="expression" priority="437">
      <formula>IF($E$13="Sub Ação","Sub Ação","")</formula>
    </cfRule>
  </conditionalFormatting>
  <conditionalFormatting sqref="E22">
    <cfRule type="cellIs" dxfId="187" priority="435" operator="equal">
      <formula>"Atividade da Ação"</formula>
    </cfRule>
    <cfRule type="expression" priority="436">
      <formula>IF($E$13="Sub Ação","Sub Ação","")</formula>
    </cfRule>
  </conditionalFormatting>
  <conditionalFormatting sqref="E22">
    <cfRule type="expression" priority="434">
      <formula>IF($E$13="Sub Ação","Sub Ação","")</formula>
    </cfRule>
  </conditionalFormatting>
  <conditionalFormatting sqref="E22">
    <cfRule type="cellIs" dxfId="186" priority="432" operator="equal">
      <formula>"Atividade da Ação"</formula>
    </cfRule>
    <cfRule type="expression" priority="433">
      <formula>IF($E$13="Sub Ação","Sub Ação","")</formula>
    </cfRule>
  </conditionalFormatting>
  <conditionalFormatting sqref="E22">
    <cfRule type="expression" priority="431">
      <formula>IF($E$13="Sub Ação","Sub Ação","")</formula>
    </cfRule>
  </conditionalFormatting>
  <conditionalFormatting sqref="E22">
    <cfRule type="cellIs" dxfId="185" priority="429" operator="equal">
      <formula>"Atividade da Ação"</formula>
    </cfRule>
    <cfRule type="expression" priority="430">
      <formula>IF($E$13="Sub Ação","Sub Ação","")</formula>
    </cfRule>
  </conditionalFormatting>
  <conditionalFormatting sqref="E21">
    <cfRule type="expression" priority="428">
      <formula>IF($E$13="Sub Ação","Sub Ação","")</formula>
    </cfRule>
  </conditionalFormatting>
  <conditionalFormatting sqref="E21">
    <cfRule type="cellIs" dxfId="184" priority="426" operator="equal">
      <formula>"Atividade da Ação"</formula>
    </cfRule>
    <cfRule type="expression" priority="427">
      <formula>IF($E$13="Sub Ação","Sub Ação","")</formula>
    </cfRule>
  </conditionalFormatting>
  <conditionalFormatting sqref="E21">
    <cfRule type="expression" priority="425">
      <formula>IF($E$13="Sub Ação","Sub Ação","")</formula>
    </cfRule>
  </conditionalFormatting>
  <conditionalFormatting sqref="E21">
    <cfRule type="cellIs" dxfId="183" priority="423" operator="equal">
      <formula>"Atividade da Ação"</formula>
    </cfRule>
    <cfRule type="expression" priority="424">
      <formula>IF($E$13="Sub Ação","Sub Ação","")</formula>
    </cfRule>
  </conditionalFormatting>
  <conditionalFormatting sqref="E21">
    <cfRule type="expression" priority="422">
      <formula>IF($E$13="Sub Ação","Sub Ação","")</formula>
    </cfRule>
  </conditionalFormatting>
  <conditionalFormatting sqref="E21">
    <cfRule type="cellIs" dxfId="182" priority="420" operator="equal">
      <formula>"Atividade da Ação"</formula>
    </cfRule>
    <cfRule type="expression" priority="421">
      <formula>IF($E$13="Sub Ação","Sub Ação","")</formula>
    </cfRule>
  </conditionalFormatting>
  <conditionalFormatting sqref="E21">
    <cfRule type="expression" priority="419">
      <formula>IF($E$13="Sub Ação","Sub Ação","")</formula>
    </cfRule>
  </conditionalFormatting>
  <conditionalFormatting sqref="E21">
    <cfRule type="cellIs" dxfId="181" priority="417" operator="equal">
      <formula>"Atividade da Ação"</formula>
    </cfRule>
    <cfRule type="expression" priority="418">
      <formula>IF($E$13="Sub Ação","Sub Ação","")</formula>
    </cfRule>
  </conditionalFormatting>
  <conditionalFormatting sqref="E21">
    <cfRule type="expression" priority="308">
      <formula>IF($E$13="Sub Ação","Sub Ação","")</formula>
    </cfRule>
  </conditionalFormatting>
  <conditionalFormatting sqref="E21">
    <cfRule type="cellIs" dxfId="180" priority="306" operator="equal">
      <formula>"Atividade da Ação"</formula>
    </cfRule>
    <cfRule type="expression" priority="307">
      <formula>IF($E$13="Sub Ação","Sub Ação","")</formula>
    </cfRule>
  </conditionalFormatting>
  <conditionalFormatting sqref="E21">
    <cfRule type="expression" priority="305">
      <formula>IF($E$13="Sub Ação","Sub Ação","")</formula>
    </cfRule>
  </conditionalFormatting>
  <conditionalFormatting sqref="E21">
    <cfRule type="cellIs" dxfId="179" priority="303" operator="equal">
      <formula>"Atividade da Ação"</formula>
    </cfRule>
    <cfRule type="expression" priority="304">
      <formula>IF($E$13="Sub Ação","Sub Ação","")</formula>
    </cfRule>
  </conditionalFormatting>
  <conditionalFormatting sqref="E21">
    <cfRule type="expression" priority="302">
      <formula>IF($E$13="Sub Ação","Sub Ação","")</formula>
    </cfRule>
  </conditionalFormatting>
  <conditionalFormatting sqref="E21">
    <cfRule type="cellIs" dxfId="178" priority="300" operator="equal">
      <formula>"Atividade da Ação"</formula>
    </cfRule>
    <cfRule type="expression" priority="301">
      <formula>IF($E$13="Sub Ação","Sub Ação","")</formula>
    </cfRule>
  </conditionalFormatting>
  <conditionalFormatting sqref="E21">
    <cfRule type="expression" priority="299">
      <formula>IF($E$13="Sub Ação","Sub Ação","")</formula>
    </cfRule>
  </conditionalFormatting>
  <conditionalFormatting sqref="E21">
    <cfRule type="cellIs" dxfId="177" priority="297" operator="equal">
      <formula>"Atividade da Ação"</formula>
    </cfRule>
    <cfRule type="expression" priority="298">
      <formula>IF($E$13="Sub Ação","Sub Ação","")</formula>
    </cfRule>
  </conditionalFormatting>
  <conditionalFormatting sqref="E18">
    <cfRule type="expression" priority="392">
      <formula>IF($E$13="Sub Ação","Sub Ação","")</formula>
    </cfRule>
  </conditionalFormatting>
  <conditionalFormatting sqref="E18">
    <cfRule type="cellIs" dxfId="176" priority="390" operator="equal">
      <formula>"Atividade da Ação"</formula>
    </cfRule>
    <cfRule type="expression" priority="391">
      <formula>IF($E$13="Sub Ação","Sub Ação","")</formula>
    </cfRule>
  </conditionalFormatting>
  <conditionalFormatting sqref="E18">
    <cfRule type="expression" priority="389">
      <formula>IF($E$13="Sub Ação","Sub Ação","")</formula>
    </cfRule>
  </conditionalFormatting>
  <conditionalFormatting sqref="E18">
    <cfRule type="cellIs" dxfId="175" priority="387" operator="equal">
      <formula>"Atividade da Ação"</formula>
    </cfRule>
    <cfRule type="expression" priority="388">
      <formula>IF($E$13="Sub Ação","Sub Ação","")</formula>
    </cfRule>
  </conditionalFormatting>
  <conditionalFormatting sqref="E18">
    <cfRule type="expression" priority="386">
      <formula>IF($E$13="Sub Ação","Sub Ação","")</formula>
    </cfRule>
  </conditionalFormatting>
  <conditionalFormatting sqref="E18">
    <cfRule type="cellIs" dxfId="174" priority="384" operator="equal">
      <formula>"Atividade da Ação"</formula>
    </cfRule>
    <cfRule type="expression" priority="385">
      <formula>IF($E$13="Sub Ação","Sub Ação","")</formula>
    </cfRule>
  </conditionalFormatting>
  <conditionalFormatting sqref="E18">
    <cfRule type="expression" priority="383">
      <formula>IF($E$13="Sub Ação","Sub Ação","")</formula>
    </cfRule>
  </conditionalFormatting>
  <conditionalFormatting sqref="E18">
    <cfRule type="cellIs" dxfId="173" priority="381" operator="equal">
      <formula>"Atividade da Ação"</formula>
    </cfRule>
    <cfRule type="expression" priority="382">
      <formula>IF($E$13="Sub Ação","Sub Ação","")</formula>
    </cfRule>
  </conditionalFormatting>
  <conditionalFormatting sqref="E20">
    <cfRule type="expression" priority="248">
      <formula>IF($E$13="Sub Ação","Sub Ação","")</formula>
    </cfRule>
  </conditionalFormatting>
  <conditionalFormatting sqref="E20">
    <cfRule type="cellIs" dxfId="172" priority="246" operator="equal">
      <formula>"Atividade da Ação"</formula>
    </cfRule>
    <cfRule type="expression" priority="247">
      <formula>IF($E$13="Sub Ação","Sub Ação","")</formula>
    </cfRule>
  </conditionalFormatting>
  <conditionalFormatting sqref="E20">
    <cfRule type="expression" priority="245">
      <formula>IF($E$13="Sub Ação","Sub Ação","")</formula>
    </cfRule>
  </conditionalFormatting>
  <conditionalFormatting sqref="E20">
    <cfRule type="cellIs" dxfId="171" priority="243" operator="equal">
      <formula>"Atividade da Ação"</formula>
    </cfRule>
    <cfRule type="expression" priority="244">
      <formula>IF($E$13="Sub Ação","Sub Ação","")</formula>
    </cfRule>
  </conditionalFormatting>
  <conditionalFormatting sqref="E20">
    <cfRule type="expression" priority="242">
      <formula>IF($E$13="Sub Ação","Sub Ação","")</formula>
    </cfRule>
  </conditionalFormatting>
  <conditionalFormatting sqref="E20">
    <cfRule type="cellIs" dxfId="170" priority="240" operator="equal">
      <formula>"Atividade da Ação"</formula>
    </cfRule>
    <cfRule type="expression" priority="241">
      <formula>IF($E$13="Sub Ação","Sub Ação","")</formula>
    </cfRule>
  </conditionalFormatting>
  <conditionalFormatting sqref="E20">
    <cfRule type="expression" priority="239">
      <formula>IF($E$13="Sub Ação","Sub Ação","")</formula>
    </cfRule>
  </conditionalFormatting>
  <conditionalFormatting sqref="E20">
    <cfRule type="cellIs" dxfId="169" priority="237" operator="equal">
      <formula>"Atividade da Ação"</formula>
    </cfRule>
    <cfRule type="expression" priority="238">
      <formula>IF($E$13="Sub Ação","Sub Ação","")</formula>
    </cfRule>
  </conditionalFormatting>
  <conditionalFormatting sqref="E21">
    <cfRule type="expression" priority="380">
      <formula>IF($E$13="Sub Ação","Sub Ação","")</formula>
    </cfRule>
  </conditionalFormatting>
  <conditionalFormatting sqref="E21">
    <cfRule type="cellIs" dxfId="168" priority="378" operator="equal">
      <formula>"Atividade da Ação"</formula>
    </cfRule>
    <cfRule type="expression" priority="379">
      <formula>IF($E$13="Sub Ação","Sub Ação","")</formula>
    </cfRule>
  </conditionalFormatting>
  <conditionalFormatting sqref="E21">
    <cfRule type="expression" priority="377">
      <formula>IF($E$13="Sub Ação","Sub Ação","")</formula>
    </cfRule>
  </conditionalFormatting>
  <conditionalFormatting sqref="E21">
    <cfRule type="cellIs" dxfId="167" priority="375" operator="equal">
      <formula>"Atividade da Ação"</formula>
    </cfRule>
    <cfRule type="expression" priority="376">
      <formula>IF($E$13="Sub Ação","Sub Ação","")</formula>
    </cfRule>
  </conditionalFormatting>
  <conditionalFormatting sqref="E21">
    <cfRule type="expression" priority="374">
      <formula>IF($E$13="Sub Ação","Sub Ação","")</formula>
    </cfRule>
  </conditionalFormatting>
  <conditionalFormatting sqref="E21">
    <cfRule type="cellIs" dxfId="166" priority="372" operator="equal">
      <formula>"Atividade da Ação"</formula>
    </cfRule>
    <cfRule type="expression" priority="373">
      <formula>IF($E$13="Sub Ação","Sub Ação","")</formula>
    </cfRule>
  </conditionalFormatting>
  <conditionalFormatting sqref="E21">
    <cfRule type="expression" priority="371">
      <formula>IF($E$13="Sub Ação","Sub Ação","")</formula>
    </cfRule>
  </conditionalFormatting>
  <conditionalFormatting sqref="E21">
    <cfRule type="cellIs" dxfId="165" priority="369" operator="equal">
      <formula>"Atividade da Ação"</formula>
    </cfRule>
    <cfRule type="expression" priority="370">
      <formula>IF($E$13="Sub Ação","Sub Ação","")</formula>
    </cfRule>
  </conditionalFormatting>
  <conditionalFormatting sqref="E20">
    <cfRule type="expression" priority="368">
      <formula>IF($E$13="Sub Ação","Sub Ação","")</formula>
    </cfRule>
  </conditionalFormatting>
  <conditionalFormatting sqref="E20">
    <cfRule type="cellIs" dxfId="164" priority="366" operator="equal">
      <formula>"Atividade da Ação"</formula>
    </cfRule>
    <cfRule type="expression" priority="367">
      <formula>IF($E$13="Sub Ação","Sub Ação","")</formula>
    </cfRule>
  </conditionalFormatting>
  <conditionalFormatting sqref="E20">
    <cfRule type="expression" priority="365">
      <formula>IF($E$13="Sub Ação","Sub Ação","")</formula>
    </cfRule>
  </conditionalFormatting>
  <conditionalFormatting sqref="E20">
    <cfRule type="cellIs" dxfId="163" priority="363" operator="equal">
      <formula>"Atividade da Ação"</formula>
    </cfRule>
    <cfRule type="expression" priority="364">
      <formula>IF($E$13="Sub Ação","Sub Ação","")</formula>
    </cfRule>
  </conditionalFormatting>
  <conditionalFormatting sqref="E20">
    <cfRule type="expression" priority="362">
      <formula>IF($E$13="Sub Ação","Sub Ação","")</formula>
    </cfRule>
  </conditionalFormatting>
  <conditionalFormatting sqref="E20">
    <cfRule type="cellIs" dxfId="162" priority="360" operator="equal">
      <formula>"Atividade da Ação"</formula>
    </cfRule>
    <cfRule type="expression" priority="361">
      <formula>IF($E$13="Sub Ação","Sub Ação","")</formula>
    </cfRule>
  </conditionalFormatting>
  <conditionalFormatting sqref="E20">
    <cfRule type="expression" priority="359">
      <formula>IF($E$13="Sub Ação","Sub Ação","")</formula>
    </cfRule>
  </conditionalFormatting>
  <conditionalFormatting sqref="E20">
    <cfRule type="cellIs" dxfId="161" priority="357" operator="equal">
      <formula>"Atividade da Ação"</formula>
    </cfRule>
    <cfRule type="expression" priority="358">
      <formula>IF($E$13="Sub Ação","Sub Ação","")</formula>
    </cfRule>
  </conditionalFormatting>
  <conditionalFormatting sqref="E20">
    <cfRule type="expression" priority="356">
      <formula>IF($E$13="Sub Ação","Sub Ação","")</formula>
    </cfRule>
  </conditionalFormatting>
  <conditionalFormatting sqref="E20">
    <cfRule type="cellIs" dxfId="160" priority="354" operator="equal">
      <formula>"Atividade da Ação"</formula>
    </cfRule>
    <cfRule type="expression" priority="355">
      <formula>IF($E$13="Sub Ação","Sub Ação","")</formula>
    </cfRule>
  </conditionalFormatting>
  <conditionalFormatting sqref="E20">
    <cfRule type="expression" priority="353">
      <formula>IF($E$13="Sub Ação","Sub Ação","")</formula>
    </cfRule>
  </conditionalFormatting>
  <conditionalFormatting sqref="E20">
    <cfRule type="cellIs" dxfId="159" priority="351" operator="equal">
      <formula>"Atividade da Ação"</formula>
    </cfRule>
    <cfRule type="expression" priority="352">
      <formula>IF($E$13="Sub Ação","Sub Ação","")</formula>
    </cfRule>
  </conditionalFormatting>
  <conditionalFormatting sqref="E20">
    <cfRule type="expression" priority="350">
      <formula>IF($E$13="Sub Ação","Sub Ação","")</formula>
    </cfRule>
  </conditionalFormatting>
  <conditionalFormatting sqref="E20">
    <cfRule type="cellIs" dxfId="158" priority="348" operator="equal">
      <formula>"Atividade da Ação"</formula>
    </cfRule>
    <cfRule type="expression" priority="349">
      <formula>IF($E$13="Sub Ação","Sub Ação","")</formula>
    </cfRule>
  </conditionalFormatting>
  <conditionalFormatting sqref="E20">
    <cfRule type="expression" priority="347">
      <formula>IF($E$13="Sub Ação","Sub Ação","")</formula>
    </cfRule>
  </conditionalFormatting>
  <conditionalFormatting sqref="E20">
    <cfRule type="cellIs" dxfId="157" priority="345" operator="equal">
      <formula>"Atividade da Ação"</formula>
    </cfRule>
    <cfRule type="expression" priority="346">
      <formula>IF($E$13="Sub Ação","Sub Ação","")</formula>
    </cfRule>
  </conditionalFormatting>
  <conditionalFormatting sqref="E22">
    <cfRule type="expression" priority="344">
      <formula>IF($E$13="Sub Ação","Sub Ação","")</formula>
    </cfRule>
  </conditionalFormatting>
  <conditionalFormatting sqref="E22">
    <cfRule type="cellIs" dxfId="156" priority="342" operator="equal">
      <formula>"Atividade da Ação"</formula>
    </cfRule>
    <cfRule type="expression" priority="343">
      <formula>IF($E$13="Sub Ação","Sub Ação","")</formula>
    </cfRule>
  </conditionalFormatting>
  <conditionalFormatting sqref="E22">
    <cfRule type="expression" priority="341">
      <formula>IF($E$13="Sub Ação","Sub Ação","")</formula>
    </cfRule>
  </conditionalFormatting>
  <conditionalFormatting sqref="E22">
    <cfRule type="cellIs" dxfId="155" priority="339" operator="equal">
      <formula>"Atividade da Ação"</formula>
    </cfRule>
    <cfRule type="expression" priority="340">
      <formula>IF($E$13="Sub Ação","Sub Ação","")</formula>
    </cfRule>
  </conditionalFormatting>
  <conditionalFormatting sqref="E22">
    <cfRule type="expression" priority="338">
      <formula>IF($E$13="Sub Ação","Sub Ação","")</formula>
    </cfRule>
  </conditionalFormatting>
  <conditionalFormatting sqref="E22">
    <cfRule type="cellIs" dxfId="154" priority="336" operator="equal">
      <formula>"Atividade da Ação"</formula>
    </cfRule>
    <cfRule type="expression" priority="337">
      <formula>IF($E$13="Sub Ação","Sub Ação","")</formula>
    </cfRule>
  </conditionalFormatting>
  <conditionalFormatting sqref="E22">
    <cfRule type="expression" priority="335">
      <formula>IF($E$13="Sub Ação","Sub Ação","")</formula>
    </cfRule>
  </conditionalFormatting>
  <conditionalFormatting sqref="E22">
    <cfRule type="cellIs" dxfId="153" priority="333" operator="equal">
      <formula>"Atividade da Ação"</formula>
    </cfRule>
    <cfRule type="expression" priority="334">
      <formula>IF($E$13="Sub Ação","Sub Ação","")</formula>
    </cfRule>
  </conditionalFormatting>
  <conditionalFormatting sqref="E21">
    <cfRule type="expression" priority="332">
      <formula>IF($E$13="Sub Ação","Sub Ação","")</formula>
    </cfRule>
  </conditionalFormatting>
  <conditionalFormatting sqref="E21">
    <cfRule type="cellIs" dxfId="152" priority="330" operator="equal">
      <formula>"Atividade da Ação"</formula>
    </cfRule>
    <cfRule type="expression" priority="331">
      <formula>IF($E$13="Sub Ação","Sub Ação","")</formula>
    </cfRule>
  </conditionalFormatting>
  <conditionalFormatting sqref="E21">
    <cfRule type="expression" priority="329">
      <formula>IF($E$13="Sub Ação","Sub Ação","")</formula>
    </cfRule>
  </conditionalFormatting>
  <conditionalFormatting sqref="E21">
    <cfRule type="cellIs" dxfId="151" priority="327" operator="equal">
      <formula>"Atividade da Ação"</formula>
    </cfRule>
    <cfRule type="expression" priority="328">
      <formula>IF($E$13="Sub Ação","Sub Ação","")</formula>
    </cfRule>
  </conditionalFormatting>
  <conditionalFormatting sqref="E21">
    <cfRule type="expression" priority="326">
      <formula>IF($E$13="Sub Ação","Sub Ação","")</formula>
    </cfRule>
  </conditionalFormatting>
  <conditionalFormatting sqref="E21">
    <cfRule type="cellIs" dxfId="150" priority="324" operator="equal">
      <formula>"Atividade da Ação"</formula>
    </cfRule>
    <cfRule type="expression" priority="325">
      <formula>IF($E$13="Sub Ação","Sub Ação","")</formula>
    </cfRule>
  </conditionalFormatting>
  <conditionalFormatting sqref="E21">
    <cfRule type="expression" priority="323">
      <formula>IF($E$13="Sub Ação","Sub Ação","")</formula>
    </cfRule>
  </conditionalFormatting>
  <conditionalFormatting sqref="E21">
    <cfRule type="cellIs" dxfId="149" priority="321" operator="equal">
      <formula>"Atividade da Ação"</formula>
    </cfRule>
    <cfRule type="expression" priority="322">
      <formula>IF($E$13="Sub Ação","Sub Ação","")</formula>
    </cfRule>
  </conditionalFormatting>
  <conditionalFormatting sqref="E22">
    <cfRule type="expression" priority="320">
      <formula>IF($E$13="Sub Ação","Sub Ação","")</formula>
    </cfRule>
  </conditionalFormatting>
  <conditionalFormatting sqref="E22">
    <cfRule type="cellIs" dxfId="148" priority="318" operator="equal">
      <formula>"Atividade da Ação"</formula>
    </cfRule>
    <cfRule type="expression" priority="319">
      <formula>IF($E$13="Sub Ação","Sub Ação","")</formula>
    </cfRule>
  </conditionalFormatting>
  <conditionalFormatting sqref="E22">
    <cfRule type="expression" priority="317">
      <formula>IF($E$13="Sub Ação","Sub Ação","")</formula>
    </cfRule>
  </conditionalFormatting>
  <conditionalFormatting sqref="E22">
    <cfRule type="cellIs" dxfId="147" priority="315" operator="equal">
      <formula>"Atividade da Ação"</formula>
    </cfRule>
    <cfRule type="expression" priority="316">
      <formula>IF($E$13="Sub Ação","Sub Ação","")</formula>
    </cfRule>
  </conditionalFormatting>
  <conditionalFormatting sqref="E22">
    <cfRule type="expression" priority="314">
      <formula>IF($E$13="Sub Ação","Sub Ação","")</formula>
    </cfRule>
  </conditionalFormatting>
  <conditionalFormatting sqref="E22">
    <cfRule type="cellIs" dxfId="146" priority="312" operator="equal">
      <formula>"Atividade da Ação"</formula>
    </cfRule>
    <cfRule type="expression" priority="313">
      <formula>IF($E$13="Sub Ação","Sub Ação","")</formula>
    </cfRule>
  </conditionalFormatting>
  <conditionalFormatting sqref="E22">
    <cfRule type="expression" priority="311">
      <formula>IF($E$13="Sub Ação","Sub Ação","")</formula>
    </cfRule>
  </conditionalFormatting>
  <conditionalFormatting sqref="E22">
    <cfRule type="cellIs" dxfId="145" priority="309" operator="equal">
      <formula>"Atividade da Ação"</formula>
    </cfRule>
    <cfRule type="expression" priority="310">
      <formula>IF($E$13="Sub Ação","Sub Ação","")</formula>
    </cfRule>
  </conditionalFormatting>
  <conditionalFormatting sqref="E23">
    <cfRule type="expression" priority="284">
      <formula>IF($E$13="Sub Ação","Sub Ação","")</formula>
    </cfRule>
  </conditionalFormatting>
  <conditionalFormatting sqref="E23">
    <cfRule type="cellIs" dxfId="144" priority="282" operator="equal">
      <formula>"Atividade da Ação"</formula>
    </cfRule>
    <cfRule type="expression" priority="283">
      <formula>IF($E$13="Sub Ação","Sub Ação","")</formula>
    </cfRule>
  </conditionalFormatting>
  <conditionalFormatting sqref="E23">
    <cfRule type="expression" priority="281">
      <formula>IF($E$13="Sub Ação","Sub Ação","")</formula>
    </cfRule>
  </conditionalFormatting>
  <conditionalFormatting sqref="E23">
    <cfRule type="cellIs" dxfId="143" priority="279" operator="equal">
      <formula>"Atividade da Ação"</formula>
    </cfRule>
    <cfRule type="expression" priority="280">
      <formula>IF($E$13="Sub Ação","Sub Ação","")</formula>
    </cfRule>
  </conditionalFormatting>
  <conditionalFormatting sqref="E23">
    <cfRule type="expression" priority="278">
      <formula>IF($E$13="Sub Ação","Sub Ação","")</formula>
    </cfRule>
  </conditionalFormatting>
  <conditionalFormatting sqref="E23">
    <cfRule type="cellIs" dxfId="142" priority="276" operator="equal">
      <formula>"Atividade da Ação"</formula>
    </cfRule>
    <cfRule type="expression" priority="277">
      <formula>IF($E$13="Sub Ação","Sub Ação","")</formula>
    </cfRule>
  </conditionalFormatting>
  <conditionalFormatting sqref="E23">
    <cfRule type="expression" priority="275">
      <formula>IF($E$13="Sub Ação","Sub Ação","")</formula>
    </cfRule>
  </conditionalFormatting>
  <conditionalFormatting sqref="E23">
    <cfRule type="cellIs" dxfId="141" priority="273" operator="equal">
      <formula>"Atividade da Ação"</formula>
    </cfRule>
    <cfRule type="expression" priority="274">
      <formula>IF($E$13="Sub Ação","Sub Ação","")</formula>
    </cfRule>
  </conditionalFormatting>
  <conditionalFormatting sqref="E22">
    <cfRule type="expression" priority="272">
      <formula>IF($E$13="Sub Ação","Sub Ação","")</formula>
    </cfRule>
  </conditionalFormatting>
  <conditionalFormatting sqref="E22">
    <cfRule type="cellIs" dxfId="140" priority="270" operator="equal">
      <formula>"Atividade da Ação"</formula>
    </cfRule>
    <cfRule type="expression" priority="271">
      <formula>IF($E$13="Sub Ação","Sub Ação","")</formula>
    </cfRule>
  </conditionalFormatting>
  <conditionalFormatting sqref="E22">
    <cfRule type="expression" priority="269">
      <formula>IF($E$13="Sub Ação","Sub Ação","")</formula>
    </cfRule>
  </conditionalFormatting>
  <conditionalFormatting sqref="E22">
    <cfRule type="cellIs" dxfId="139" priority="267" operator="equal">
      <formula>"Atividade da Ação"</formula>
    </cfRule>
    <cfRule type="expression" priority="268">
      <formula>IF($E$13="Sub Ação","Sub Ação","")</formula>
    </cfRule>
  </conditionalFormatting>
  <conditionalFormatting sqref="E22">
    <cfRule type="expression" priority="266">
      <formula>IF($E$13="Sub Ação","Sub Ação","")</formula>
    </cfRule>
  </conditionalFormatting>
  <conditionalFormatting sqref="E22">
    <cfRule type="cellIs" dxfId="138" priority="264" operator="equal">
      <formula>"Atividade da Ação"</formula>
    </cfRule>
    <cfRule type="expression" priority="265">
      <formula>IF($E$13="Sub Ação","Sub Ação","")</formula>
    </cfRule>
  </conditionalFormatting>
  <conditionalFormatting sqref="E22">
    <cfRule type="expression" priority="263">
      <formula>IF($E$13="Sub Ação","Sub Ação","")</formula>
    </cfRule>
  </conditionalFormatting>
  <conditionalFormatting sqref="E22">
    <cfRule type="cellIs" dxfId="137" priority="261" operator="equal">
      <formula>"Atividade da Ação"</formula>
    </cfRule>
    <cfRule type="expression" priority="262">
      <formula>IF($E$13="Sub Ação","Sub Ação","")</formula>
    </cfRule>
  </conditionalFormatting>
  <conditionalFormatting sqref="E20">
    <cfRule type="expression" priority="260">
      <formula>IF($E$13="Sub Ação","Sub Ação","")</formula>
    </cfRule>
  </conditionalFormatting>
  <conditionalFormatting sqref="E20">
    <cfRule type="cellIs" dxfId="136" priority="258" operator="equal">
      <formula>"Atividade da Ação"</formula>
    </cfRule>
    <cfRule type="expression" priority="259">
      <formula>IF($E$13="Sub Ação","Sub Ação","")</formula>
    </cfRule>
  </conditionalFormatting>
  <conditionalFormatting sqref="E20">
    <cfRule type="expression" priority="257">
      <formula>IF($E$13="Sub Ação","Sub Ação","")</formula>
    </cfRule>
  </conditionalFormatting>
  <conditionalFormatting sqref="E20">
    <cfRule type="cellIs" dxfId="135" priority="255" operator="equal">
      <formula>"Atividade da Ação"</formula>
    </cfRule>
    <cfRule type="expression" priority="256">
      <formula>IF($E$13="Sub Ação","Sub Ação","")</formula>
    </cfRule>
  </conditionalFormatting>
  <conditionalFormatting sqref="E20">
    <cfRule type="expression" priority="254">
      <formula>IF($E$13="Sub Ação","Sub Ação","")</formula>
    </cfRule>
  </conditionalFormatting>
  <conditionalFormatting sqref="E20">
    <cfRule type="cellIs" dxfId="134" priority="252" operator="equal">
      <formula>"Atividade da Ação"</formula>
    </cfRule>
    <cfRule type="expression" priority="253">
      <formula>IF($E$13="Sub Ação","Sub Ação","")</formula>
    </cfRule>
  </conditionalFormatting>
  <conditionalFormatting sqref="E20">
    <cfRule type="expression" priority="251">
      <formula>IF($E$13="Sub Ação","Sub Ação","")</formula>
    </cfRule>
  </conditionalFormatting>
  <conditionalFormatting sqref="E20">
    <cfRule type="cellIs" dxfId="133" priority="249" operator="equal">
      <formula>"Atividade da Ação"</formula>
    </cfRule>
    <cfRule type="expression" priority="250">
      <formula>IF($E$13="Sub Ação","Sub Ação","")</formula>
    </cfRule>
  </conditionalFormatting>
  <conditionalFormatting sqref="E25">
    <cfRule type="expression" priority="200">
      <formula>IF($E$13="Sub Ação","Sub Ação","")</formula>
    </cfRule>
  </conditionalFormatting>
  <conditionalFormatting sqref="E25">
    <cfRule type="cellIs" dxfId="132" priority="198" operator="equal">
      <formula>"Atividade da Ação"</formula>
    </cfRule>
    <cfRule type="expression" priority="199">
      <formula>IF($E$13="Sub Ação","Sub Ação","")</formula>
    </cfRule>
  </conditionalFormatting>
  <conditionalFormatting sqref="E25">
    <cfRule type="expression" priority="197">
      <formula>IF($E$13="Sub Ação","Sub Ação","")</formula>
    </cfRule>
  </conditionalFormatting>
  <conditionalFormatting sqref="E25">
    <cfRule type="cellIs" dxfId="131" priority="195" operator="equal">
      <formula>"Atividade da Ação"</formula>
    </cfRule>
    <cfRule type="expression" priority="196">
      <formula>IF($E$13="Sub Ação","Sub Ação","")</formula>
    </cfRule>
  </conditionalFormatting>
  <conditionalFormatting sqref="E25">
    <cfRule type="expression" priority="194">
      <formula>IF($E$13="Sub Ação","Sub Ação","")</formula>
    </cfRule>
  </conditionalFormatting>
  <conditionalFormatting sqref="E25">
    <cfRule type="cellIs" dxfId="130" priority="192" operator="equal">
      <formula>"Atividade da Ação"</formula>
    </cfRule>
    <cfRule type="expression" priority="193">
      <formula>IF($E$13="Sub Ação","Sub Ação","")</formula>
    </cfRule>
  </conditionalFormatting>
  <conditionalFormatting sqref="E25">
    <cfRule type="expression" priority="191">
      <formula>IF($E$13="Sub Ação","Sub Ação","")</formula>
    </cfRule>
  </conditionalFormatting>
  <conditionalFormatting sqref="E25">
    <cfRule type="cellIs" dxfId="129" priority="189" operator="equal">
      <formula>"Atividade da Ação"</formula>
    </cfRule>
    <cfRule type="expression" priority="190">
      <formula>IF($E$13="Sub Ação","Sub Ação","")</formula>
    </cfRule>
  </conditionalFormatting>
  <conditionalFormatting sqref="E25">
    <cfRule type="expression" priority="188">
      <formula>IF($E$13="Sub Ação","Sub Ação","")</formula>
    </cfRule>
  </conditionalFormatting>
  <conditionalFormatting sqref="E25">
    <cfRule type="cellIs" dxfId="128" priority="186" operator="equal">
      <formula>"Atividade da Ação"</formula>
    </cfRule>
    <cfRule type="expression" priority="187">
      <formula>IF($E$13="Sub Ação","Sub Ação","")</formula>
    </cfRule>
  </conditionalFormatting>
  <conditionalFormatting sqref="E25">
    <cfRule type="expression" priority="185">
      <formula>IF($E$13="Sub Ação","Sub Ação","")</formula>
    </cfRule>
  </conditionalFormatting>
  <conditionalFormatting sqref="E25">
    <cfRule type="cellIs" dxfId="127" priority="183" operator="equal">
      <formula>"Atividade da Ação"</formula>
    </cfRule>
    <cfRule type="expression" priority="184">
      <formula>IF($E$13="Sub Ação","Sub Ação","")</formula>
    </cfRule>
  </conditionalFormatting>
  <conditionalFormatting sqref="E25">
    <cfRule type="expression" priority="182">
      <formula>IF($E$13="Sub Ação","Sub Ação","")</formula>
    </cfRule>
  </conditionalFormatting>
  <conditionalFormatting sqref="E25">
    <cfRule type="cellIs" dxfId="126" priority="180" operator="equal">
      <formula>"Atividade da Ação"</formula>
    </cfRule>
    <cfRule type="expression" priority="181">
      <formula>IF($E$13="Sub Ação","Sub Ação","")</formula>
    </cfRule>
  </conditionalFormatting>
  <conditionalFormatting sqref="E25">
    <cfRule type="expression" priority="179">
      <formula>IF($E$13="Sub Ação","Sub Ação","")</formula>
    </cfRule>
  </conditionalFormatting>
  <conditionalFormatting sqref="E25">
    <cfRule type="cellIs" dxfId="125" priority="177" operator="equal">
      <formula>"Atividade da Ação"</formula>
    </cfRule>
    <cfRule type="expression" priority="178">
      <formula>IF($E$13="Sub Ação","Sub Ação","")</formula>
    </cfRule>
  </conditionalFormatting>
  <conditionalFormatting sqref="E25">
    <cfRule type="expression" priority="176">
      <formula>IF($E$13="Sub Ação","Sub Ação","")</formula>
    </cfRule>
  </conditionalFormatting>
  <conditionalFormatting sqref="E25">
    <cfRule type="cellIs" dxfId="124" priority="174" operator="equal">
      <formula>"Atividade da Ação"</formula>
    </cfRule>
    <cfRule type="expression" priority="175">
      <formula>IF($E$13="Sub Ação","Sub Ação","")</formula>
    </cfRule>
  </conditionalFormatting>
  <conditionalFormatting sqref="E25">
    <cfRule type="expression" priority="173">
      <formula>IF($E$13="Sub Ação","Sub Ação","")</formula>
    </cfRule>
  </conditionalFormatting>
  <conditionalFormatting sqref="E25">
    <cfRule type="cellIs" dxfId="123" priority="171" operator="equal">
      <formula>"Atividade da Ação"</formula>
    </cfRule>
    <cfRule type="expression" priority="172">
      <formula>IF($E$13="Sub Ação","Sub Ação","")</formula>
    </cfRule>
  </conditionalFormatting>
  <conditionalFormatting sqref="E25">
    <cfRule type="expression" priority="170">
      <formula>IF($E$13="Sub Ação","Sub Ação","")</formula>
    </cfRule>
  </conditionalFormatting>
  <conditionalFormatting sqref="E25">
    <cfRule type="cellIs" dxfId="122" priority="168" operator="equal">
      <formula>"Atividade da Ação"</formula>
    </cfRule>
    <cfRule type="expression" priority="169">
      <formula>IF($E$13="Sub Ação","Sub Ação","")</formula>
    </cfRule>
  </conditionalFormatting>
  <conditionalFormatting sqref="E25">
    <cfRule type="expression" priority="167">
      <formula>IF($E$13="Sub Ação","Sub Ação","")</formula>
    </cfRule>
  </conditionalFormatting>
  <conditionalFormatting sqref="E25">
    <cfRule type="cellIs" dxfId="121" priority="165" operator="equal">
      <formula>"Atividade da Ação"</formula>
    </cfRule>
    <cfRule type="expression" priority="166">
      <formula>IF($E$13="Sub Ação","Sub Ação","")</formula>
    </cfRule>
  </conditionalFormatting>
  <conditionalFormatting sqref="E25">
    <cfRule type="expression" priority="164">
      <formula>IF($E$13="Sub Ação","Sub Ação","")</formula>
    </cfRule>
  </conditionalFormatting>
  <conditionalFormatting sqref="E25">
    <cfRule type="cellIs" dxfId="120" priority="162" operator="equal">
      <formula>"Atividade da Ação"</formula>
    </cfRule>
    <cfRule type="expression" priority="163">
      <formula>IF($E$13="Sub Ação","Sub Ação","")</formula>
    </cfRule>
  </conditionalFormatting>
  <conditionalFormatting sqref="E25">
    <cfRule type="expression" priority="161">
      <formula>IF($E$13="Sub Ação","Sub Ação","")</formula>
    </cfRule>
  </conditionalFormatting>
  <conditionalFormatting sqref="E25">
    <cfRule type="cellIs" dxfId="119" priority="159" operator="equal">
      <formula>"Atividade da Ação"</formula>
    </cfRule>
    <cfRule type="expression" priority="160">
      <formula>IF($E$13="Sub Ação","Sub Ação","")</formula>
    </cfRule>
  </conditionalFormatting>
  <conditionalFormatting sqref="E25">
    <cfRule type="expression" priority="158">
      <formula>IF($E$13="Sub Ação","Sub Ação","")</formula>
    </cfRule>
  </conditionalFormatting>
  <conditionalFormatting sqref="E25">
    <cfRule type="cellIs" dxfId="118" priority="156" operator="equal">
      <formula>"Atividade da Ação"</formula>
    </cfRule>
    <cfRule type="expression" priority="157">
      <formula>IF($E$13="Sub Ação","Sub Ação","")</formula>
    </cfRule>
  </conditionalFormatting>
  <conditionalFormatting sqref="E25">
    <cfRule type="expression" priority="155">
      <formula>IF($E$13="Sub Ação","Sub Ação","")</formula>
    </cfRule>
  </conditionalFormatting>
  <conditionalFormatting sqref="E25">
    <cfRule type="cellIs" dxfId="117" priority="153" operator="equal">
      <formula>"Atividade da Ação"</formula>
    </cfRule>
    <cfRule type="expression" priority="154">
      <formula>IF($E$13="Sub Ação","Sub Ação","")</formula>
    </cfRule>
  </conditionalFormatting>
  <conditionalFormatting sqref="E26">
    <cfRule type="expression" priority="140">
      <formula>IF($E$13="Sub Ação","Sub Ação","")</formula>
    </cfRule>
  </conditionalFormatting>
  <conditionalFormatting sqref="E26">
    <cfRule type="cellIs" dxfId="116" priority="138" operator="equal">
      <formula>"Atividade da Ação"</formula>
    </cfRule>
    <cfRule type="expression" priority="139">
      <formula>IF($E$13="Sub Ação","Sub Ação","")</formula>
    </cfRule>
  </conditionalFormatting>
  <conditionalFormatting sqref="E26">
    <cfRule type="expression" priority="137">
      <formula>IF($E$13="Sub Ação","Sub Ação","")</formula>
    </cfRule>
  </conditionalFormatting>
  <conditionalFormatting sqref="E26">
    <cfRule type="cellIs" dxfId="115" priority="135" operator="equal">
      <formula>"Atividade da Ação"</formula>
    </cfRule>
    <cfRule type="expression" priority="136">
      <formula>IF($E$13="Sub Ação","Sub Ação","")</formula>
    </cfRule>
  </conditionalFormatting>
  <conditionalFormatting sqref="E26">
    <cfRule type="expression" priority="134">
      <formula>IF($E$13="Sub Ação","Sub Ação","")</formula>
    </cfRule>
  </conditionalFormatting>
  <conditionalFormatting sqref="E26">
    <cfRule type="cellIs" dxfId="114" priority="132" operator="equal">
      <formula>"Atividade da Ação"</formula>
    </cfRule>
    <cfRule type="expression" priority="133">
      <formula>IF($E$13="Sub Ação","Sub Ação","")</formula>
    </cfRule>
  </conditionalFormatting>
  <conditionalFormatting sqref="E26">
    <cfRule type="expression" priority="131">
      <formula>IF($E$13="Sub Ação","Sub Ação","")</formula>
    </cfRule>
  </conditionalFormatting>
  <conditionalFormatting sqref="E26">
    <cfRule type="cellIs" dxfId="113" priority="129" operator="equal">
      <formula>"Atividade da Ação"</formula>
    </cfRule>
    <cfRule type="expression" priority="130">
      <formula>IF($E$13="Sub Ação","Sub Ação","")</formula>
    </cfRule>
  </conditionalFormatting>
  <conditionalFormatting sqref="J14">
    <cfRule type="expression" dxfId="112" priority="128">
      <formula>IF($E14="Atividade da Ação",1,"0")</formula>
    </cfRule>
  </conditionalFormatting>
  <conditionalFormatting sqref="J15">
    <cfRule type="expression" dxfId="111" priority="127">
      <formula>IF($E15="Atividade da Ação",1,"0")</formula>
    </cfRule>
  </conditionalFormatting>
  <conditionalFormatting sqref="J15">
    <cfRule type="expression" dxfId="110" priority="126">
      <formula>IF($E15="Atividade da Ação",1,"0")</formula>
    </cfRule>
  </conditionalFormatting>
  <conditionalFormatting sqref="J16">
    <cfRule type="expression" dxfId="109" priority="125">
      <formula>IF($E16="Atividade da Ação",1,"0")</formula>
    </cfRule>
  </conditionalFormatting>
  <conditionalFormatting sqref="J16">
    <cfRule type="expression" dxfId="108" priority="124">
      <formula>IF($E16="Atividade da Ação",1,"0")</formula>
    </cfRule>
  </conditionalFormatting>
  <conditionalFormatting sqref="J17">
    <cfRule type="expression" dxfId="107" priority="123">
      <formula>IF($E17="Atividade da Ação",1,"0")</formula>
    </cfRule>
  </conditionalFormatting>
  <conditionalFormatting sqref="J17">
    <cfRule type="expression" dxfId="106" priority="122">
      <formula>IF($E17="Atividade da Ação",1,"0")</formula>
    </cfRule>
  </conditionalFormatting>
  <conditionalFormatting sqref="R24">
    <cfRule type="expression" dxfId="105" priority="14">
      <formula>IF($E24="Atividade da Ação",1,"0")</formula>
    </cfRule>
  </conditionalFormatting>
  <conditionalFormatting sqref="V24">
    <cfRule type="expression" dxfId="104" priority="13">
      <formula>IF($E24="Atividade da Ação",1,"0")</formula>
    </cfRule>
  </conditionalFormatting>
  <conditionalFormatting sqref="J23">
    <cfRule type="expression" dxfId="103" priority="111">
      <formula>IF($E23="Atividade da Ação",1,"0")</formula>
    </cfRule>
  </conditionalFormatting>
  <conditionalFormatting sqref="J23">
    <cfRule type="expression" dxfId="102" priority="110">
      <formula>IF($E23="Atividade da Ação",1,"0")</formula>
    </cfRule>
  </conditionalFormatting>
  <conditionalFormatting sqref="J24">
    <cfRule type="expression" dxfId="101" priority="109">
      <formula>IF($E24="Atividade da Ação",1,"0")</formula>
    </cfRule>
  </conditionalFormatting>
  <conditionalFormatting sqref="J24">
    <cfRule type="expression" dxfId="100" priority="108">
      <formula>IF($E24="Atividade da Ação",1,"0")</formula>
    </cfRule>
  </conditionalFormatting>
  <conditionalFormatting sqref="J18">
    <cfRule type="expression" dxfId="99" priority="107">
      <formula>IF($E18="Atividade da Ação",1,"0")</formula>
    </cfRule>
  </conditionalFormatting>
  <conditionalFormatting sqref="J18">
    <cfRule type="expression" dxfId="98" priority="106">
      <formula>IF($E18="Atividade da Ação",1,"0")</formula>
    </cfRule>
  </conditionalFormatting>
  <conditionalFormatting sqref="J19">
    <cfRule type="expression" dxfId="97" priority="105">
      <formula>IF($E19="Atividade da Ação",1,"0")</formula>
    </cfRule>
  </conditionalFormatting>
  <conditionalFormatting sqref="J19">
    <cfRule type="expression" dxfId="96" priority="104">
      <formula>IF($E19="Atividade da Ação",1,"0")</formula>
    </cfRule>
  </conditionalFormatting>
  <conditionalFormatting sqref="J20">
    <cfRule type="expression" dxfId="95" priority="103">
      <formula>IF($E20="Atividade da Ação",1,"0")</formula>
    </cfRule>
  </conditionalFormatting>
  <conditionalFormatting sqref="J20">
    <cfRule type="expression" dxfId="94" priority="102">
      <formula>IF($E20="Atividade da Ação",1,"0")</formula>
    </cfRule>
  </conditionalFormatting>
  <conditionalFormatting sqref="J21">
    <cfRule type="expression" dxfId="93" priority="101">
      <formula>IF($E21="Atividade da Ação",1,"0")</formula>
    </cfRule>
  </conditionalFormatting>
  <conditionalFormatting sqref="J21">
    <cfRule type="expression" dxfId="92" priority="100">
      <formula>IF($E21="Atividade da Ação",1,"0")</formula>
    </cfRule>
  </conditionalFormatting>
  <conditionalFormatting sqref="J22">
    <cfRule type="expression" dxfId="91" priority="99">
      <formula>IF($E22="Atividade da Ação",1,"0")</formula>
    </cfRule>
  </conditionalFormatting>
  <conditionalFormatting sqref="J22">
    <cfRule type="expression" dxfId="90" priority="98">
      <formula>IF($E22="Atividade da Ação",1,"0")</formula>
    </cfRule>
  </conditionalFormatting>
  <conditionalFormatting sqref="Z24">
    <cfRule type="expression" dxfId="89" priority="12">
      <formula>IF($E24="Atividade da Ação",1,"0")</formula>
    </cfRule>
  </conditionalFormatting>
  <conditionalFormatting sqref="R16">
    <cfRule type="expression" dxfId="88" priority="86">
      <formula>IF($E16="Atividade da Ação",1,"0")</formula>
    </cfRule>
  </conditionalFormatting>
  <conditionalFormatting sqref="V16">
    <cfRule type="expression" dxfId="87" priority="85">
      <formula>IF($E16="Atividade da Ação",1,"0")</formula>
    </cfRule>
  </conditionalFormatting>
  <conditionalFormatting sqref="Z16">
    <cfRule type="expression" dxfId="86" priority="84">
      <formula>IF($E16="Atividade da Ação",1,"0")</formula>
    </cfRule>
  </conditionalFormatting>
  <conditionalFormatting sqref="AD16">
    <cfRule type="expression" dxfId="85" priority="83">
      <formula>IF($E16="Atividade da Ação",1,"0")</formula>
    </cfRule>
  </conditionalFormatting>
  <conditionalFormatting sqref="AH16">
    <cfRule type="expression" dxfId="84" priority="82">
      <formula>IF($E16="Atividade da Ação",1,"0")</formula>
    </cfRule>
  </conditionalFormatting>
  <conditionalFormatting sqref="AL16">
    <cfRule type="expression" dxfId="83" priority="81">
      <formula>IF($E16="Atividade da Ação",1,"0")</formula>
    </cfRule>
  </conditionalFormatting>
  <conditionalFormatting sqref="AP16">
    <cfRule type="expression" dxfId="82" priority="80">
      <formula>IF($E16="Atividade da Ação",1,"0")</formula>
    </cfRule>
  </conditionalFormatting>
  <conditionalFormatting sqref="AT16">
    <cfRule type="expression" dxfId="81" priority="79">
      <formula>IF($E16="Atividade da Ação",1,"0")</formula>
    </cfRule>
  </conditionalFormatting>
  <conditionalFormatting sqref="AX16">
    <cfRule type="expression" dxfId="80" priority="78">
      <formula>IF($E16="Atividade da Ação",1,"0")</formula>
    </cfRule>
  </conditionalFormatting>
  <conditionalFormatting sqref="BB16">
    <cfRule type="expression" dxfId="79" priority="77">
      <formula>IF($E16="Atividade da Ação",1,"0")</formula>
    </cfRule>
  </conditionalFormatting>
  <conditionalFormatting sqref="BF16">
    <cfRule type="expression" dxfId="78" priority="76">
      <formula>IF($E16="Atividade da Ação",1,"0")</formula>
    </cfRule>
  </conditionalFormatting>
  <conditionalFormatting sqref="BJ16">
    <cfRule type="expression" dxfId="77" priority="75">
      <formula>IF($E16="Atividade da Ação",1,"0")</formula>
    </cfRule>
  </conditionalFormatting>
  <conditionalFormatting sqref="R19">
    <cfRule type="expression" dxfId="76" priority="74">
      <formula>IF($E19="Atividade da Ação",1,"0")</formula>
    </cfRule>
  </conditionalFormatting>
  <conditionalFormatting sqref="V19">
    <cfRule type="expression" dxfId="75" priority="73">
      <formula>IF($E19="Atividade da Ação",1,"0")</formula>
    </cfRule>
  </conditionalFormatting>
  <conditionalFormatting sqref="Z19">
    <cfRule type="expression" dxfId="74" priority="72">
      <formula>IF($E19="Atividade da Ação",1,"0")</formula>
    </cfRule>
  </conditionalFormatting>
  <conditionalFormatting sqref="AD19">
    <cfRule type="expression" dxfId="73" priority="71">
      <formula>IF($E19="Atividade da Ação",1,"0")</formula>
    </cfRule>
  </conditionalFormatting>
  <conditionalFormatting sqref="AH19">
    <cfRule type="expression" dxfId="72" priority="70">
      <formula>IF($E19="Atividade da Ação",1,"0")</formula>
    </cfRule>
  </conditionalFormatting>
  <conditionalFormatting sqref="AL19">
    <cfRule type="expression" dxfId="71" priority="69">
      <formula>IF($E19="Atividade da Ação",1,"0")</formula>
    </cfRule>
  </conditionalFormatting>
  <conditionalFormatting sqref="AP19">
    <cfRule type="expression" dxfId="70" priority="68">
      <formula>IF($E19="Atividade da Ação",1,"0")</formula>
    </cfRule>
  </conditionalFormatting>
  <conditionalFormatting sqref="AT19">
    <cfRule type="expression" dxfId="69" priority="67">
      <formula>IF($E19="Atividade da Ação",1,"0")</formula>
    </cfRule>
  </conditionalFormatting>
  <conditionalFormatting sqref="AX19">
    <cfRule type="expression" dxfId="68" priority="66">
      <formula>IF($E19="Atividade da Ação",1,"0")</formula>
    </cfRule>
  </conditionalFormatting>
  <conditionalFormatting sqref="BB19">
    <cfRule type="expression" dxfId="67" priority="65">
      <formula>IF($E19="Atividade da Ação",1,"0")</formula>
    </cfRule>
  </conditionalFormatting>
  <conditionalFormatting sqref="BF19">
    <cfRule type="expression" dxfId="66" priority="64">
      <formula>IF($E19="Atividade da Ação",1,"0")</formula>
    </cfRule>
  </conditionalFormatting>
  <conditionalFormatting sqref="BJ19">
    <cfRule type="expression" dxfId="65" priority="63">
      <formula>IF($E19="Atividade da Ação",1,"0")</formula>
    </cfRule>
  </conditionalFormatting>
  <conditionalFormatting sqref="R20">
    <cfRule type="expression" dxfId="64" priority="62">
      <formula>IF($E20="Atividade da Ação",1,"0")</formula>
    </cfRule>
  </conditionalFormatting>
  <conditionalFormatting sqref="V20">
    <cfRule type="expression" dxfId="63" priority="61">
      <formula>IF($E20="Atividade da Ação",1,"0")</formula>
    </cfRule>
  </conditionalFormatting>
  <conditionalFormatting sqref="Z20">
    <cfRule type="expression" dxfId="62" priority="60">
      <formula>IF($E20="Atividade da Ação",1,"0")</formula>
    </cfRule>
  </conditionalFormatting>
  <conditionalFormatting sqref="AD20">
    <cfRule type="expression" dxfId="61" priority="59">
      <formula>IF($E20="Atividade da Ação",1,"0")</formula>
    </cfRule>
  </conditionalFormatting>
  <conditionalFormatting sqref="AH20">
    <cfRule type="expression" dxfId="60" priority="58">
      <formula>IF($E20="Atividade da Ação",1,"0")</formula>
    </cfRule>
  </conditionalFormatting>
  <conditionalFormatting sqref="AL20">
    <cfRule type="expression" dxfId="59" priority="57">
      <formula>IF($E20="Atividade da Ação",1,"0")</formula>
    </cfRule>
  </conditionalFormatting>
  <conditionalFormatting sqref="AP20">
    <cfRule type="expression" dxfId="58" priority="56">
      <formula>IF($E20="Atividade da Ação",1,"0")</formula>
    </cfRule>
  </conditionalFormatting>
  <conditionalFormatting sqref="AT20">
    <cfRule type="expression" dxfId="57" priority="55">
      <formula>IF($E20="Atividade da Ação",1,"0")</formula>
    </cfRule>
  </conditionalFormatting>
  <conditionalFormatting sqref="AX20">
    <cfRule type="expression" dxfId="56" priority="54">
      <formula>IF($E20="Atividade da Ação",1,"0")</formula>
    </cfRule>
  </conditionalFormatting>
  <conditionalFormatting sqref="BB20">
    <cfRule type="expression" dxfId="55" priority="53">
      <formula>IF($E20="Atividade da Ação",1,"0")</formula>
    </cfRule>
  </conditionalFormatting>
  <conditionalFormatting sqref="BF20">
    <cfRule type="expression" dxfId="54" priority="52">
      <formula>IF($E20="Atividade da Ação",1,"0")</formula>
    </cfRule>
  </conditionalFormatting>
  <conditionalFormatting sqref="BJ20">
    <cfRule type="expression" dxfId="53" priority="51">
      <formula>IF($E20="Atividade da Ação",1,"0")</formula>
    </cfRule>
  </conditionalFormatting>
  <conditionalFormatting sqref="R21">
    <cfRule type="expression" dxfId="52" priority="50">
      <formula>IF($E21="Atividade da Ação",1,"0")</formula>
    </cfRule>
  </conditionalFormatting>
  <conditionalFormatting sqref="V21">
    <cfRule type="expression" dxfId="51" priority="49">
      <formula>IF($E21="Atividade da Ação",1,"0")</formula>
    </cfRule>
  </conditionalFormatting>
  <conditionalFormatting sqref="Z21">
    <cfRule type="expression" dxfId="50" priority="48">
      <formula>IF($E21="Atividade da Ação",1,"0")</formula>
    </cfRule>
  </conditionalFormatting>
  <conditionalFormatting sqref="AD21">
    <cfRule type="expression" dxfId="49" priority="47">
      <formula>IF($E21="Atividade da Ação",1,"0")</formula>
    </cfRule>
  </conditionalFormatting>
  <conditionalFormatting sqref="AH21">
    <cfRule type="expression" dxfId="48" priority="46">
      <formula>IF($E21="Atividade da Ação",1,"0")</formula>
    </cfRule>
  </conditionalFormatting>
  <conditionalFormatting sqref="AL21">
    <cfRule type="expression" dxfId="47" priority="45">
      <formula>IF($E21="Atividade da Ação",1,"0")</formula>
    </cfRule>
  </conditionalFormatting>
  <conditionalFormatting sqref="AP21">
    <cfRule type="expression" dxfId="46" priority="44">
      <formula>IF($E21="Atividade da Ação",1,"0")</formula>
    </cfRule>
  </conditionalFormatting>
  <conditionalFormatting sqref="AT21">
    <cfRule type="expression" dxfId="45" priority="43">
      <formula>IF($E21="Atividade da Ação",1,"0")</formula>
    </cfRule>
  </conditionalFormatting>
  <conditionalFormatting sqref="AX21">
    <cfRule type="expression" dxfId="44" priority="42">
      <formula>IF($E21="Atividade da Ação",1,"0")</formula>
    </cfRule>
  </conditionalFormatting>
  <conditionalFormatting sqref="BB21">
    <cfRule type="expression" dxfId="43" priority="41">
      <formula>IF($E21="Atividade da Ação",1,"0")</formula>
    </cfRule>
  </conditionalFormatting>
  <conditionalFormatting sqref="BF21">
    <cfRule type="expression" dxfId="42" priority="40">
      <formula>IF($E21="Atividade da Ação",1,"0")</formula>
    </cfRule>
  </conditionalFormatting>
  <conditionalFormatting sqref="BJ21">
    <cfRule type="expression" dxfId="41" priority="39">
      <formula>IF($E21="Atividade da Ação",1,"0")</formula>
    </cfRule>
  </conditionalFormatting>
  <conditionalFormatting sqref="R22">
    <cfRule type="expression" dxfId="40" priority="38">
      <formula>IF($E22="Atividade da Ação",1,"0")</formula>
    </cfRule>
  </conditionalFormatting>
  <conditionalFormatting sqref="V22">
    <cfRule type="expression" dxfId="39" priority="37">
      <formula>IF($E22="Atividade da Ação",1,"0")</formula>
    </cfRule>
  </conditionalFormatting>
  <conditionalFormatting sqref="Z22">
    <cfRule type="expression" dxfId="38" priority="36">
      <formula>IF($E22="Atividade da Ação",1,"0")</formula>
    </cfRule>
  </conditionalFormatting>
  <conditionalFormatting sqref="AD22">
    <cfRule type="expression" dxfId="37" priority="35">
      <formula>IF($E22="Atividade da Ação",1,"0")</formula>
    </cfRule>
  </conditionalFormatting>
  <conditionalFormatting sqref="AH22">
    <cfRule type="expression" dxfId="36" priority="34">
      <formula>IF($E22="Atividade da Ação",1,"0")</formula>
    </cfRule>
  </conditionalFormatting>
  <conditionalFormatting sqref="AL22">
    <cfRule type="expression" dxfId="35" priority="33">
      <formula>IF($E22="Atividade da Ação",1,"0")</formula>
    </cfRule>
  </conditionalFormatting>
  <conditionalFormatting sqref="AP22">
    <cfRule type="expression" dxfId="34" priority="32">
      <formula>IF($E22="Atividade da Ação",1,"0")</formula>
    </cfRule>
  </conditionalFormatting>
  <conditionalFormatting sqref="AT22">
    <cfRule type="expression" dxfId="33" priority="31">
      <formula>IF($E22="Atividade da Ação",1,"0")</formula>
    </cfRule>
  </conditionalFormatting>
  <conditionalFormatting sqref="AX22">
    <cfRule type="expression" dxfId="32" priority="30">
      <formula>IF($E22="Atividade da Ação",1,"0")</formula>
    </cfRule>
  </conditionalFormatting>
  <conditionalFormatting sqref="BB22">
    <cfRule type="expression" dxfId="31" priority="29">
      <formula>IF($E22="Atividade da Ação",1,"0")</formula>
    </cfRule>
  </conditionalFormatting>
  <conditionalFormatting sqref="BF22">
    <cfRule type="expression" dxfId="30" priority="28">
      <formula>IF($E22="Atividade da Ação",1,"0")</formula>
    </cfRule>
  </conditionalFormatting>
  <conditionalFormatting sqref="BJ22">
    <cfRule type="expression" dxfId="29" priority="27">
      <formula>IF($E22="Atividade da Ação",1,"0")</formula>
    </cfRule>
  </conditionalFormatting>
  <conditionalFormatting sqref="R23">
    <cfRule type="expression" dxfId="28" priority="26">
      <formula>IF($E23="Atividade da Ação",1,"0")</formula>
    </cfRule>
  </conditionalFormatting>
  <conditionalFormatting sqref="V23">
    <cfRule type="expression" dxfId="27" priority="25">
      <formula>IF($E23="Atividade da Ação",1,"0")</formula>
    </cfRule>
  </conditionalFormatting>
  <conditionalFormatting sqref="Z23">
    <cfRule type="expression" dxfId="26" priority="24">
      <formula>IF($E23="Atividade da Ação",1,"0")</formula>
    </cfRule>
  </conditionalFormatting>
  <conditionalFormatting sqref="AD23">
    <cfRule type="expression" dxfId="25" priority="23">
      <formula>IF($E23="Atividade da Ação",1,"0")</formula>
    </cfRule>
  </conditionalFormatting>
  <conditionalFormatting sqref="AH23">
    <cfRule type="expression" dxfId="24" priority="22">
      <formula>IF($E23="Atividade da Ação",1,"0")</formula>
    </cfRule>
  </conditionalFormatting>
  <conditionalFormatting sqref="AL23">
    <cfRule type="expression" dxfId="23" priority="21">
      <formula>IF($E23="Atividade da Ação",1,"0")</formula>
    </cfRule>
  </conditionalFormatting>
  <conditionalFormatting sqref="AP23">
    <cfRule type="expression" dxfId="22" priority="20">
      <formula>IF($E23="Atividade da Ação",1,"0")</formula>
    </cfRule>
  </conditionalFormatting>
  <conditionalFormatting sqref="AT23">
    <cfRule type="expression" dxfId="21" priority="19">
      <formula>IF($E23="Atividade da Ação",1,"0")</formula>
    </cfRule>
  </conditionalFormatting>
  <conditionalFormatting sqref="AX23">
    <cfRule type="expression" dxfId="20" priority="18">
      <formula>IF($E23="Atividade da Ação",1,"0")</formula>
    </cfRule>
  </conditionalFormatting>
  <conditionalFormatting sqref="BB23">
    <cfRule type="expression" dxfId="19" priority="17">
      <formula>IF($E23="Atividade da Ação",1,"0")</formula>
    </cfRule>
  </conditionalFormatting>
  <conditionalFormatting sqref="BF23">
    <cfRule type="expression" dxfId="18" priority="16">
      <formula>IF($E23="Atividade da Ação",1,"0")</formula>
    </cfRule>
  </conditionalFormatting>
  <conditionalFormatting sqref="BJ23">
    <cfRule type="expression" dxfId="17" priority="15">
      <formula>IF($E23="Atividade da Ação",1,"0")</formula>
    </cfRule>
  </conditionalFormatting>
  <conditionalFormatting sqref="AB14">
    <cfRule type="expression" dxfId="16" priority="1">
      <formula>IF($E14="Atividade da Ação",1,"0")</formula>
    </cfRule>
  </conditionalFormatting>
  <conditionalFormatting sqref="AD24">
    <cfRule type="expression" dxfId="15" priority="11">
      <formula>IF($E24="Atividade da Ação",1,"0")</formula>
    </cfRule>
  </conditionalFormatting>
  <conditionalFormatting sqref="AH24">
    <cfRule type="expression" dxfId="14" priority="10">
      <formula>IF($E24="Atividade da Ação",1,"0")</formula>
    </cfRule>
  </conditionalFormatting>
  <conditionalFormatting sqref="AL24">
    <cfRule type="expression" dxfId="13" priority="9">
      <formula>IF($E24="Atividade da Ação",1,"0")</formula>
    </cfRule>
  </conditionalFormatting>
  <conditionalFormatting sqref="AP24">
    <cfRule type="expression" dxfId="12" priority="8">
      <formula>IF($E24="Atividade da Ação",1,"0")</formula>
    </cfRule>
  </conditionalFormatting>
  <conditionalFormatting sqref="AT24">
    <cfRule type="expression" dxfId="11" priority="7">
      <formula>IF($E24="Atividade da Ação",1,"0")</formula>
    </cfRule>
  </conditionalFormatting>
  <conditionalFormatting sqref="AX24">
    <cfRule type="expression" dxfId="10" priority="6">
      <formula>IF($E24="Atividade da Ação",1,"0")</formula>
    </cfRule>
  </conditionalFormatting>
  <conditionalFormatting sqref="BB24">
    <cfRule type="expression" dxfId="9" priority="5">
      <formula>IF($E24="Atividade da Ação",1,"0")</formula>
    </cfRule>
  </conditionalFormatting>
  <conditionalFormatting sqref="BF24">
    <cfRule type="expression" dxfId="8" priority="4">
      <formula>IF($E24="Atividade da Ação",1,"0")</formula>
    </cfRule>
  </conditionalFormatting>
  <conditionalFormatting sqref="BJ24">
    <cfRule type="expression" dxfId="7" priority="3">
      <formula>IF($E24="Atividade da Ação",1,"0")</formula>
    </cfRule>
  </conditionalFormatting>
  <conditionalFormatting sqref="AB23">
    <cfRule type="expression" dxfId="6" priority="2">
      <formula>IF($E23="Atividade da Ação",1,"0")</formula>
    </cfRule>
  </conditionalFormatting>
  <pageMargins left="0.7" right="0.7" top="0.75" bottom="0.75" header="0.3" footer="0.3"/>
  <pageSetup paperSize="9" orientation="portrait" horizontalDpi="1200" verticalDpi="1200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0000000}">
          <x14:formula1>
            <xm:f>DADOS!$L$3:$L$14</xm:f>
          </x14:formula1>
          <xm:sqref>E13:E32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1">
    <tabColor theme="4" tint="-0.249977111117893"/>
  </sheetPr>
  <dimension ref="A7:AD170"/>
  <sheetViews>
    <sheetView showGridLines="0" zoomScale="70" zoomScaleNormal="70" workbookViewId="0">
      <selection activeCell="C16" sqref="C16:F16"/>
    </sheetView>
  </sheetViews>
  <sheetFormatPr defaultRowHeight="15" x14ac:dyDescent="0.25"/>
  <cols>
    <col min="1" max="1" width="3.140625" style="38" customWidth="1"/>
    <col min="2" max="2" width="36.28515625" customWidth="1"/>
    <col min="3" max="5" width="19.42578125" customWidth="1"/>
    <col min="6" max="6" width="21.7109375" customWidth="1"/>
    <col min="7" max="7" width="16.7109375" style="86" customWidth="1"/>
    <col min="8" max="8" width="36.28515625" customWidth="1"/>
    <col min="9" max="11" width="19.42578125" customWidth="1"/>
    <col min="12" max="12" width="21.7109375" customWidth="1"/>
    <col min="13" max="13" width="9.85546875" style="86" customWidth="1"/>
    <col min="14" max="14" width="36.28515625" customWidth="1"/>
    <col min="15" max="17" width="19.42578125" customWidth="1"/>
    <col min="18" max="18" width="21.7109375" customWidth="1"/>
    <col min="19" max="19" width="9.85546875" customWidth="1"/>
    <col min="20" max="20" width="36.28515625" customWidth="1"/>
    <col min="21" max="23" width="19.42578125" customWidth="1"/>
    <col min="24" max="24" width="21.7109375" customWidth="1"/>
    <col min="25" max="25" width="9.140625" style="86"/>
    <col min="26" max="26" width="36.28515625" customWidth="1"/>
    <col min="27" max="29" width="19.42578125" customWidth="1"/>
    <col min="30" max="30" width="21.7109375" customWidth="1"/>
  </cols>
  <sheetData>
    <row r="7" spans="2:30" ht="28.5" x14ac:dyDescent="0.45">
      <c r="B7" s="43" t="s">
        <v>458</v>
      </c>
      <c r="C7" s="43"/>
      <c r="D7" s="43"/>
      <c r="E7" s="43"/>
      <c r="F7" s="43"/>
      <c r="H7" s="43"/>
      <c r="I7" s="43"/>
      <c r="J7" s="43"/>
      <c r="K7" s="43"/>
      <c r="L7" s="43"/>
      <c r="N7" s="43"/>
      <c r="O7" s="43"/>
      <c r="P7" s="43"/>
      <c r="Q7" s="43"/>
      <c r="R7" s="43"/>
      <c r="T7" s="43"/>
      <c r="U7" s="43"/>
      <c r="V7" s="43"/>
      <c r="W7" s="43"/>
      <c r="X7" s="43"/>
      <c r="Z7" s="43"/>
      <c r="AA7" s="43"/>
      <c r="AB7" s="43"/>
      <c r="AC7" s="43"/>
      <c r="AD7" s="43"/>
    </row>
    <row r="8" spans="2:30" ht="15" customHeight="1" x14ac:dyDescent="0.25">
      <c r="B8" s="41" t="s">
        <v>459</v>
      </c>
      <c r="C8" s="41"/>
      <c r="D8" s="41"/>
      <c r="E8" s="41"/>
      <c r="F8" s="41"/>
      <c r="H8" s="41"/>
      <c r="I8" s="41"/>
      <c r="J8" s="41"/>
      <c r="K8" s="41"/>
      <c r="L8" s="41"/>
      <c r="N8" s="41"/>
      <c r="O8" s="41"/>
      <c r="P8" s="41"/>
      <c r="Q8" s="41"/>
      <c r="R8" s="41"/>
      <c r="T8" s="41"/>
      <c r="U8" s="41"/>
      <c r="V8" s="41"/>
      <c r="W8" s="41"/>
      <c r="X8" s="41"/>
      <c r="Z8" s="41"/>
      <c r="AA8" s="41"/>
      <c r="AB8" s="41"/>
      <c r="AC8" s="41"/>
      <c r="AD8" s="41"/>
    </row>
    <row r="9" spans="2:30" ht="15" customHeight="1" x14ac:dyDescent="0.25">
      <c r="B9" s="41"/>
      <c r="C9" s="41"/>
      <c r="D9" s="41"/>
      <c r="E9" s="41"/>
      <c r="F9" s="41"/>
      <c r="H9" s="41"/>
      <c r="I9" s="41"/>
      <c r="J9" s="41"/>
      <c r="K9" s="41"/>
      <c r="L9" s="41"/>
      <c r="N9" s="41"/>
      <c r="O9" s="41"/>
      <c r="P9" s="41"/>
      <c r="Q9" s="41"/>
      <c r="R9" s="41"/>
      <c r="T9" s="41"/>
      <c r="U9" s="41"/>
      <c r="V9" s="41"/>
      <c r="W9" s="41"/>
      <c r="X9" s="41"/>
      <c r="Z9" s="41"/>
      <c r="AA9" s="41"/>
      <c r="AB9" s="41"/>
      <c r="AC9" s="41"/>
      <c r="AD9" s="41"/>
    </row>
    <row r="10" spans="2:30" ht="15" customHeight="1" x14ac:dyDescent="0.25">
      <c r="B10" s="41"/>
      <c r="C10" s="41"/>
      <c r="D10" s="41"/>
      <c r="E10" s="41"/>
      <c r="F10" s="41"/>
      <c r="H10" s="41"/>
      <c r="I10" s="41"/>
      <c r="J10" s="41"/>
      <c r="K10" s="41"/>
      <c r="L10" s="41"/>
      <c r="N10" s="41"/>
      <c r="O10" s="41"/>
      <c r="P10" s="41"/>
      <c r="Q10" s="41"/>
      <c r="R10" s="41"/>
      <c r="T10" s="41"/>
      <c r="U10" s="41"/>
      <c r="V10" s="41"/>
      <c r="W10" s="41"/>
      <c r="X10" s="41"/>
      <c r="Z10" s="41"/>
      <c r="AA10" s="41"/>
      <c r="AB10" s="41"/>
      <c r="AC10" s="41"/>
      <c r="AD10" s="41"/>
    </row>
    <row r="11" spans="2:30" ht="15" customHeight="1" x14ac:dyDescent="0.25">
      <c r="B11" s="41"/>
      <c r="C11" s="41"/>
      <c r="D11" s="41"/>
      <c r="E11" s="41"/>
      <c r="F11" s="41"/>
      <c r="H11" s="41"/>
      <c r="I11" s="41"/>
      <c r="J11" s="41"/>
      <c r="K11" s="41"/>
      <c r="L11" s="41"/>
      <c r="N11" s="41"/>
      <c r="O11" s="41"/>
      <c r="P11" s="41"/>
      <c r="Q11" s="41"/>
      <c r="R11" s="41"/>
      <c r="T11" s="41"/>
      <c r="U11" s="41"/>
      <c r="V11" s="41"/>
      <c r="W11" s="41"/>
      <c r="X11" s="41"/>
      <c r="Z11" s="41"/>
      <c r="AA11" s="41"/>
      <c r="AB11" s="41"/>
      <c r="AC11" s="41"/>
      <c r="AD11" s="41"/>
    </row>
    <row r="12" spans="2:30" ht="15" customHeight="1" x14ac:dyDescent="0.25">
      <c r="B12" s="41"/>
      <c r="C12" s="41"/>
      <c r="D12" s="41"/>
      <c r="E12" s="41"/>
      <c r="F12" s="41"/>
      <c r="H12" s="41"/>
      <c r="I12" s="41"/>
      <c r="J12" s="41"/>
      <c r="K12" s="41"/>
      <c r="L12" s="41"/>
      <c r="N12" s="41"/>
      <c r="O12" s="41"/>
      <c r="P12" s="41"/>
      <c r="Q12" s="41"/>
      <c r="R12" s="41"/>
      <c r="T12" s="41"/>
      <c r="U12" s="41"/>
      <c r="V12" s="41"/>
      <c r="W12" s="41"/>
      <c r="X12" s="41"/>
      <c r="Z12" s="41"/>
      <c r="AA12" s="41"/>
      <c r="AB12" s="41"/>
      <c r="AC12" s="41"/>
      <c r="AD12" s="41"/>
    </row>
    <row r="13" spans="2:30" ht="15" customHeight="1" x14ac:dyDescent="0.25">
      <c r="B13" s="41"/>
      <c r="C13" s="41"/>
      <c r="D13" s="41"/>
      <c r="E13" s="41"/>
      <c r="F13" s="41"/>
      <c r="H13" s="41"/>
      <c r="I13" s="41"/>
      <c r="J13" s="41"/>
      <c r="K13" s="41"/>
      <c r="L13" s="41"/>
      <c r="N13" s="41"/>
      <c r="O13" s="41"/>
      <c r="P13" s="41"/>
      <c r="Q13" s="41"/>
      <c r="R13" s="41"/>
      <c r="T13" s="41"/>
      <c r="U13" s="41"/>
      <c r="V13" s="41"/>
      <c r="W13" s="41"/>
      <c r="X13" s="41"/>
      <c r="Z13" s="41"/>
      <c r="AA13" s="41"/>
      <c r="AB13" s="41"/>
      <c r="AC13" s="41"/>
      <c r="AD13" s="41"/>
    </row>
    <row r="14" spans="2:30" ht="15.75" thickBot="1" x14ac:dyDescent="0.3"/>
    <row r="15" spans="2:30" ht="26.25" customHeight="1" thickBot="1" x14ac:dyDescent="0.3">
      <c r="B15" s="69" t="s">
        <v>474</v>
      </c>
      <c r="C15" s="302"/>
      <c r="D15" s="303"/>
      <c r="E15" s="303"/>
      <c r="F15" s="304"/>
      <c r="H15" s="69" t="s">
        <v>474</v>
      </c>
      <c r="I15" s="302"/>
      <c r="J15" s="303"/>
      <c r="K15" s="303"/>
      <c r="L15" s="304"/>
      <c r="N15" s="69" t="s">
        <v>474</v>
      </c>
      <c r="O15" s="302"/>
      <c r="P15" s="303"/>
      <c r="Q15" s="303"/>
      <c r="R15" s="304"/>
      <c r="T15" s="69" t="s">
        <v>474</v>
      </c>
      <c r="U15" s="302"/>
      <c r="V15" s="303"/>
      <c r="W15" s="303"/>
      <c r="X15" s="304"/>
      <c r="Z15" s="69" t="s">
        <v>474</v>
      </c>
      <c r="AA15" s="302"/>
      <c r="AB15" s="303"/>
      <c r="AC15" s="303"/>
      <c r="AD15" s="304"/>
    </row>
    <row r="16" spans="2:30" ht="30" customHeight="1" x14ac:dyDescent="0.25">
      <c r="B16" s="70" t="s">
        <v>475</v>
      </c>
      <c r="C16" s="305"/>
      <c r="D16" s="306"/>
      <c r="E16" s="306"/>
      <c r="F16" s="307"/>
      <c r="H16" s="70" t="s">
        <v>475</v>
      </c>
      <c r="I16" s="305"/>
      <c r="J16" s="306"/>
      <c r="K16" s="306"/>
      <c r="L16" s="307"/>
      <c r="N16" s="70" t="s">
        <v>475</v>
      </c>
      <c r="O16" s="305"/>
      <c r="P16" s="306"/>
      <c r="Q16" s="306"/>
      <c r="R16" s="307"/>
      <c r="T16" s="70" t="s">
        <v>475</v>
      </c>
      <c r="U16" s="305"/>
      <c r="V16" s="306"/>
      <c r="W16" s="306"/>
      <c r="X16" s="307"/>
      <c r="Z16" s="70" t="s">
        <v>475</v>
      </c>
      <c r="AA16" s="305"/>
      <c r="AB16" s="306"/>
      <c r="AC16" s="306"/>
      <c r="AD16" s="307"/>
    </row>
    <row r="17" spans="1:30" ht="30" customHeight="1" x14ac:dyDescent="0.25">
      <c r="B17" s="71" t="s">
        <v>476</v>
      </c>
      <c r="C17" s="296"/>
      <c r="D17" s="297"/>
      <c r="E17" s="297"/>
      <c r="F17" s="298"/>
      <c r="H17" s="71" t="s">
        <v>476</v>
      </c>
      <c r="I17" s="296"/>
      <c r="J17" s="297"/>
      <c r="K17" s="297"/>
      <c r="L17" s="298"/>
      <c r="N17" s="71" t="s">
        <v>476</v>
      </c>
      <c r="O17" s="296"/>
      <c r="P17" s="297"/>
      <c r="Q17" s="297"/>
      <c r="R17" s="298"/>
      <c r="T17" s="71" t="s">
        <v>476</v>
      </c>
      <c r="U17" s="296"/>
      <c r="V17" s="297"/>
      <c r="W17" s="297"/>
      <c r="X17" s="298"/>
      <c r="Z17" s="71" t="s">
        <v>476</v>
      </c>
      <c r="AA17" s="296"/>
      <c r="AB17" s="297"/>
      <c r="AC17" s="297"/>
      <c r="AD17" s="298"/>
    </row>
    <row r="18" spans="1:30" ht="30" customHeight="1" x14ac:dyDescent="0.25">
      <c r="B18" s="71" t="s">
        <v>477</v>
      </c>
      <c r="C18" s="296"/>
      <c r="D18" s="297"/>
      <c r="E18" s="297"/>
      <c r="F18" s="298"/>
      <c r="H18" s="71" t="s">
        <v>477</v>
      </c>
      <c r="I18" s="296"/>
      <c r="J18" s="297"/>
      <c r="K18" s="297"/>
      <c r="L18" s="298"/>
      <c r="N18" s="71" t="s">
        <v>477</v>
      </c>
      <c r="O18" s="296"/>
      <c r="P18" s="297"/>
      <c r="Q18" s="297"/>
      <c r="R18" s="298"/>
      <c r="T18" s="71" t="s">
        <v>477</v>
      </c>
      <c r="U18" s="296"/>
      <c r="V18" s="297"/>
      <c r="W18" s="297"/>
      <c r="X18" s="298"/>
      <c r="Z18" s="71" t="s">
        <v>477</v>
      </c>
      <c r="AA18" s="296"/>
      <c r="AB18" s="297"/>
      <c r="AC18" s="297"/>
      <c r="AD18" s="298"/>
    </row>
    <row r="19" spans="1:30" ht="30" customHeight="1" x14ac:dyDescent="0.25">
      <c r="B19" s="71" t="s">
        <v>478</v>
      </c>
      <c r="C19" s="296"/>
      <c r="D19" s="297"/>
      <c r="E19" s="297"/>
      <c r="F19" s="298"/>
      <c r="H19" s="71" t="s">
        <v>478</v>
      </c>
      <c r="I19" s="296"/>
      <c r="J19" s="297"/>
      <c r="K19" s="297"/>
      <c r="L19" s="298"/>
      <c r="N19" s="71" t="s">
        <v>478</v>
      </c>
      <c r="O19" s="296"/>
      <c r="P19" s="297"/>
      <c r="Q19" s="297"/>
      <c r="R19" s="298"/>
      <c r="T19" s="71" t="s">
        <v>478</v>
      </c>
      <c r="U19" s="296"/>
      <c r="V19" s="297"/>
      <c r="W19" s="297"/>
      <c r="X19" s="298"/>
      <c r="Z19" s="71" t="s">
        <v>478</v>
      </c>
      <c r="AA19" s="296"/>
      <c r="AB19" s="297"/>
      <c r="AC19" s="297"/>
      <c r="AD19" s="298"/>
    </row>
    <row r="20" spans="1:30" ht="30" customHeight="1" x14ac:dyDescent="0.25">
      <c r="B20" s="71" t="s">
        <v>479</v>
      </c>
      <c r="C20" s="296"/>
      <c r="D20" s="297"/>
      <c r="E20" s="297"/>
      <c r="F20" s="298"/>
      <c r="H20" s="71" t="s">
        <v>479</v>
      </c>
      <c r="I20" s="296"/>
      <c r="J20" s="297"/>
      <c r="K20" s="297"/>
      <c r="L20" s="298"/>
      <c r="N20" s="71" t="s">
        <v>479</v>
      </c>
      <c r="O20" s="296"/>
      <c r="P20" s="297"/>
      <c r="Q20" s="297"/>
      <c r="R20" s="298"/>
      <c r="T20" s="71" t="s">
        <v>479</v>
      </c>
      <c r="U20" s="296"/>
      <c r="V20" s="297"/>
      <c r="W20" s="297"/>
      <c r="X20" s="298"/>
      <c r="Z20" s="71" t="s">
        <v>479</v>
      </c>
      <c r="AA20" s="296"/>
      <c r="AB20" s="297"/>
      <c r="AC20" s="297"/>
      <c r="AD20" s="298"/>
    </row>
    <row r="21" spans="1:30" ht="30" customHeight="1" x14ac:dyDescent="0.25">
      <c r="B21" s="71" t="s">
        <v>480</v>
      </c>
      <c r="C21" s="296"/>
      <c r="D21" s="297"/>
      <c r="E21" s="297"/>
      <c r="F21" s="298"/>
      <c r="H21" s="71" t="s">
        <v>480</v>
      </c>
      <c r="I21" s="296"/>
      <c r="J21" s="297"/>
      <c r="K21" s="297"/>
      <c r="L21" s="298"/>
      <c r="N21" s="71" t="s">
        <v>480</v>
      </c>
      <c r="O21" s="296"/>
      <c r="P21" s="297"/>
      <c r="Q21" s="297"/>
      <c r="R21" s="298"/>
      <c r="T21" s="71" t="s">
        <v>480</v>
      </c>
      <c r="U21" s="296"/>
      <c r="V21" s="297"/>
      <c r="W21" s="297"/>
      <c r="X21" s="298"/>
      <c r="Z21" s="71" t="s">
        <v>480</v>
      </c>
      <c r="AA21" s="296"/>
      <c r="AB21" s="297"/>
      <c r="AC21" s="297"/>
      <c r="AD21" s="298"/>
    </row>
    <row r="22" spans="1:30" ht="62.1" customHeight="1" x14ac:dyDescent="0.25">
      <c r="B22" s="71" t="s">
        <v>481</v>
      </c>
      <c r="C22" s="296"/>
      <c r="D22" s="297"/>
      <c r="E22" s="297"/>
      <c r="F22" s="298"/>
      <c r="H22" s="71" t="s">
        <v>481</v>
      </c>
      <c r="I22" s="296"/>
      <c r="J22" s="297"/>
      <c r="K22" s="297"/>
      <c r="L22" s="298"/>
      <c r="N22" s="71" t="s">
        <v>481</v>
      </c>
      <c r="O22" s="296"/>
      <c r="P22" s="297"/>
      <c r="Q22" s="297"/>
      <c r="R22" s="298"/>
      <c r="T22" s="71" t="s">
        <v>481</v>
      </c>
      <c r="U22" s="296"/>
      <c r="V22" s="297"/>
      <c r="W22" s="297"/>
      <c r="X22" s="298"/>
      <c r="Z22" s="71" t="s">
        <v>481</v>
      </c>
      <c r="AA22" s="296"/>
      <c r="AB22" s="297"/>
      <c r="AC22" s="297"/>
      <c r="AD22" s="298"/>
    </row>
    <row r="23" spans="1:30" ht="30" customHeight="1" x14ac:dyDescent="0.25">
      <c r="B23" s="71" t="s">
        <v>482</v>
      </c>
      <c r="C23" s="296"/>
      <c r="D23" s="297"/>
      <c r="E23" s="297"/>
      <c r="F23" s="298"/>
      <c r="H23" s="71" t="s">
        <v>482</v>
      </c>
      <c r="I23" s="296"/>
      <c r="J23" s="297"/>
      <c r="K23" s="297"/>
      <c r="L23" s="298"/>
      <c r="N23" s="71" t="s">
        <v>482</v>
      </c>
      <c r="O23" s="296"/>
      <c r="P23" s="297"/>
      <c r="Q23" s="297"/>
      <c r="R23" s="298"/>
      <c r="T23" s="71" t="s">
        <v>482</v>
      </c>
      <c r="U23" s="296"/>
      <c r="V23" s="297"/>
      <c r="W23" s="297"/>
      <c r="X23" s="298"/>
      <c r="Z23" s="71" t="s">
        <v>482</v>
      </c>
      <c r="AA23" s="296"/>
      <c r="AB23" s="297"/>
      <c r="AC23" s="297"/>
      <c r="AD23" s="298"/>
    </row>
    <row r="24" spans="1:30" ht="31.5" customHeight="1" x14ac:dyDescent="0.25">
      <c r="B24" s="71" t="s">
        <v>483</v>
      </c>
      <c r="C24" s="299"/>
      <c r="D24" s="300"/>
      <c r="E24" s="300"/>
      <c r="F24" s="301"/>
      <c r="H24" s="71" t="s">
        <v>483</v>
      </c>
      <c r="I24" s="299"/>
      <c r="J24" s="300"/>
      <c r="K24" s="300"/>
      <c r="L24" s="301"/>
      <c r="N24" s="71" t="s">
        <v>483</v>
      </c>
      <c r="O24" s="299"/>
      <c r="P24" s="300"/>
      <c r="Q24" s="300"/>
      <c r="R24" s="301"/>
      <c r="T24" s="71" t="s">
        <v>483</v>
      </c>
      <c r="U24" s="299"/>
      <c r="V24" s="300"/>
      <c r="W24" s="300"/>
      <c r="X24" s="301"/>
      <c r="Z24" s="71" t="s">
        <v>483</v>
      </c>
      <c r="AA24" s="299"/>
      <c r="AB24" s="300"/>
      <c r="AC24" s="300"/>
      <c r="AD24" s="301"/>
    </row>
    <row r="25" spans="1:30" ht="62.1" customHeight="1" x14ac:dyDescent="0.25">
      <c r="A25" s="91"/>
      <c r="B25" s="291" t="s">
        <v>460</v>
      </c>
      <c r="C25" s="72" t="s">
        <v>465</v>
      </c>
      <c r="D25" s="75"/>
      <c r="E25" s="75"/>
      <c r="F25" s="76"/>
      <c r="G25" s="91"/>
      <c r="H25" s="291" t="s">
        <v>460</v>
      </c>
      <c r="I25" s="72" t="s">
        <v>465</v>
      </c>
      <c r="J25" s="75"/>
      <c r="K25" s="75"/>
      <c r="L25" s="76"/>
      <c r="M25" s="91"/>
      <c r="N25" s="291" t="s">
        <v>460</v>
      </c>
      <c r="O25" s="72" t="s">
        <v>465</v>
      </c>
      <c r="P25" s="75"/>
      <c r="Q25" s="75"/>
      <c r="R25" s="76"/>
      <c r="S25" s="91"/>
      <c r="T25" s="291" t="s">
        <v>460</v>
      </c>
      <c r="U25" s="72" t="s">
        <v>465</v>
      </c>
      <c r="V25" s="75"/>
      <c r="W25" s="75"/>
      <c r="X25" s="76"/>
      <c r="Y25" s="91"/>
      <c r="Z25" s="291" t="s">
        <v>460</v>
      </c>
      <c r="AA25" s="72" t="s">
        <v>465</v>
      </c>
      <c r="AB25" s="75"/>
      <c r="AC25" s="75"/>
      <c r="AD25" s="76"/>
    </row>
    <row r="26" spans="1:30" ht="62.1" customHeight="1" x14ac:dyDescent="0.25">
      <c r="A26" s="91"/>
      <c r="B26" s="291"/>
      <c r="C26" s="73" t="s">
        <v>512</v>
      </c>
      <c r="D26" s="75"/>
      <c r="E26" s="75"/>
      <c r="F26" s="76"/>
      <c r="G26" s="91"/>
      <c r="H26" s="291"/>
      <c r="I26" s="73" t="s">
        <v>512</v>
      </c>
      <c r="J26" s="75"/>
      <c r="K26" s="75"/>
      <c r="L26" s="76"/>
      <c r="M26" s="91"/>
      <c r="N26" s="291"/>
      <c r="O26" s="73" t="s">
        <v>512</v>
      </c>
      <c r="P26" s="75"/>
      <c r="Q26" s="75"/>
      <c r="R26" s="76"/>
      <c r="S26" s="91"/>
      <c r="T26" s="291"/>
      <c r="U26" s="73" t="s">
        <v>512</v>
      </c>
      <c r="V26" s="75"/>
      <c r="W26" s="75"/>
      <c r="X26" s="76"/>
      <c r="Y26" s="91"/>
      <c r="Z26" s="291"/>
      <c r="AA26" s="73" t="s">
        <v>512</v>
      </c>
      <c r="AB26" s="75"/>
      <c r="AC26" s="75"/>
      <c r="AD26" s="76"/>
    </row>
    <row r="27" spans="1:30" ht="62.1" customHeight="1" x14ac:dyDescent="0.25">
      <c r="A27" s="91"/>
      <c r="B27" s="291"/>
      <c r="C27" s="73" t="s">
        <v>466</v>
      </c>
      <c r="D27" s="75"/>
      <c r="E27" s="75"/>
      <c r="F27" s="76"/>
      <c r="G27" s="91"/>
      <c r="H27" s="291"/>
      <c r="I27" s="73" t="s">
        <v>466</v>
      </c>
      <c r="J27" s="75"/>
      <c r="K27" s="75"/>
      <c r="L27" s="76"/>
      <c r="M27" s="91"/>
      <c r="N27" s="291"/>
      <c r="O27" s="73" t="s">
        <v>466</v>
      </c>
      <c r="P27" s="75"/>
      <c r="Q27" s="75"/>
      <c r="R27" s="76"/>
      <c r="S27" s="91"/>
      <c r="T27" s="291"/>
      <c r="U27" s="73" t="s">
        <v>466</v>
      </c>
      <c r="V27" s="75"/>
      <c r="W27" s="75"/>
      <c r="X27" s="76"/>
      <c r="Y27" s="91"/>
      <c r="Z27" s="291"/>
      <c r="AA27" s="73" t="s">
        <v>466</v>
      </c>
      <c r="AB27" s="75"/>
      <c r="AC27" s="75"/>
      <c r="AD27" s="76"/>
    </row>
    <row r="28" spans="1:30" ht="62.1" customHeight="1" x14ac:dyDescent="0.25">
      <c r="A28" s="91"/>
      <c r="B28" s="291"/>
      <c r="C28" s="73" t="s">
        <v>471</v>
      </c>
      <c r="D28" s="75"/>
      <c r="E28" s="75"/>
      <c r="F28" s="76"/>
      <c r="G28" s="91"/>
      <c r="H28" s="291"/>
      <c r="I28" s="73" t="s">
        <v>471</v>
      </c>
      <c r="J28" s="75"/>
      <c r="K28" s="75"/>
      <c r="L28" s="76"/>
      <c r="M28" s="91"/>
      <c r="N28" s="291"/>
      <c r="O28" s="73" t="s">
        <v>471</v>
      </c>
      <c r="P28" s="75"/>
      <c r="Q28" s="75"/>
      <c r="R28" s="76"/>
      <c r="S28" s="91"/>
      <c r="T28" s="291"/>
      <c r="U28" s="73" t="s">
        <v>471</v>
      </c>
      <c r="V28" s="75"/>
      <c r="W28" s="75"/>
      <c r="X28" s="76"/>
      <c r="Y28" s="91"/>
      <c r="Z28" s="291"/>
      <c r="AA28" s="73" t="s">
        <v>471</v>
      </c>
      <c r="AB28" s="75"/>
      <c r="AC28" s="75"/>
      <c r="AD28" s="76"/>
    </row>
    <row r="29" spans="1:30" ht="62.1" customHeight="1" x14ac:dyDescent="0.25">
      <c r="A29" s="91"/>
      <c r="B29" s="291"/>
      <c r="C29" s="73" t="s">
        <v>472</v>
      </c>
      <c r="D29" s="75"/>
      <c r="E29" s="75"/>
      <c r="F29" s="76"/>
      <c r="G29" s="91"/>
      <c r="H29" s="291"/>
      <c r="I29" s="73" t="s">
        <v>472</v>
      </c>
      <c r="J29" s="75"/>
      <c r="K29" s="75"/>
      <c r="L29" s="76"/>
      <c r="M29" s="91"/>
      <c r="N29" s="291"/>
      <c r="O29" s="73" t="s">
        <v>472</v>
      </c>
      <c r="P29" s="75"/>
      <c r="Q29" s="75"/>
      <c r="R29" s="76"/>
      <c r="S29" s="91"/>
      <c r="T29" s="291"/>
      <c r="U29" s="73" t="s">
        <v>472</v>
      </c>
      <c r="V29" s="75"/>
      <c r="W29" s="75"/>
      <c r="X29" s="76"/>
      <c r="Y29" s="91"/>
      <c r="Z29" s="291"/>
      <c r="AA29" s="73" t="s">
        <v>472</v>
      </c>
      <c r="AB29" s="75"/>
      <c r="AC29" s="75"/>
      <c r="AD29" s="76"/>
    </row>
    <row r="30" spans="1:30" ht="62.1" customHeight="1" x14ac:dyDescent="0.25">
      <c r="A30" s="91"/>
      <c r="B30" s="291"/>
      <c r="C30" s="73" t="s">
        <v>467</v>
      </c>
      <c r="D30" s="75"/>
      <c r="E30" s="75"/>
      <c r="F30" s="76"/>
      <c r="G30" s="91"/>
      <c r="H30" s="291"/>
      <c r="I30" s="73" t="s">
        <v>467</v>
      </c>
      <c r="J30" s="75"/>
      <c r="K30" s="75"/>
      <c r="L30" s="76"/>
      <c r="M30" s="91"/>
      <c r="N30" s="291"/>
      <c r="O30" s="73" t="s">
        <v>467</v>
      </c>
      <c r="P30" s="75"/>
      <c r="Q30" s="75"/>
      <c r="R30" s="76"/>
      <c r="S30" s="91"/>
      <c r="T30" s="291"/>
      <c r="U30" s="73" t="s">
        <v>467</v>
      </c>
      <c r="V30" s="75"/>
      <c r="W30" s="75"/>
      <c r="X30" s="76"/>
      <c r="Y30" s="91"/>
      <c r="Z30" s="291"/>
      <c r="AA30" s="73" t="s">
        <v>467</v>
      </c>
      <c r="AB30" s="75"/>
      <c r="AC30" s="75"/>
      <c r="AD30" s="76"/>
    </row>
    <row r="31" spans="1:30" ht="62.1" customHeight="1" x14ac:dyDescent="0.25">
      <c r="A31" s="91"/>
      <c r="B31" s="291"/>
      <c r="C31" s="73" t="s">
        <v>468</v>
      </c>
      <c r="D31" s="75"/>
      <c r="E31" s="75"/>
      <c r="F31" s="76"/>
      <c r="G31" s="91"/>
      <c r="H31" s="291"/>
      <c r="I31" s="73" t="s">
        <v>468</v>
      </c>
      <c r="J31" s="75"/>
      <c r="K31" s="75"/>
      <c r="L31" s="76"/>
      <c r="M31" s="91"/>
      <c r="N31" s="291"/>
      <c r="O31" s="73" t="s">
        <v>468</v>
      </c>
      <c r="P31" s="75"/>
      <c r="Q31" s="75"/>
      <c r="R31" s="76"/>
      <c r="S31" s="91"/>
      <c r="T31" s="291"/>
      <c r="U31" s="73" t="s">
        <v>468</v>
      </c>
      <c r="V31" s="75"/>
      <c r="W31" s="75"/>
      <c r="X31" s="76"/>
      <c r="Y31" s="91"/>
      <c r="Z31" s="291"/>
      <c r="AA31" s="73" t="s">
        <v>468</v>
      </c>
      <c r="AB31" s="75"/>
      <c r="AC31" s="75"/>
      <c r="AD31" s="76"/>
    </row>
    <row r="32" spans="1:30" ht="62.1" customHeight="1" x14ac:dyDescent="0.25">
      <c r="A32" s="91"/>
      <c r="B32" s="291"/>
      <c r="C32" s="73" t="s">
        <v>473</v>
      </c>
      <c r="D32" s="75"/>
      <c r="E32" s="75"/>
      <c r="F32" s="76"/>
      <c r="G32" s="91"/>
      <c r="H32" s="291"/>
      <c r="I32" s="73" t="s">
        <v>473</v>
      </c>
      <c r="J32" s="75"/>
      <c r="K32" s="75"/>
      <c r="L32" s="76"/>
      <c r="M32" s="91"/>
      <c r="N32" s="291"/>
      <c r="O32" s="73" t="s">
        <v>473</v>
      </c>
      <c r="P32" s="75"/>
      <c r="Q32" s="75"/>
      <c r="R32" s="76"/>
      <c r="S32" s="91"/>
      <c r="T32" s="291"/>
      <c r="U32" s="73" t="s">
        <v>473</v>
      </c>
      <c r="V32" s="75"/>
      <c r="W32" s="75"/>
      <c r="X32" s="76"/>
      <c r="Y32" s="91"/>
      <c r="Z32" s="291"/>
      <c r="AA32" s="73" t="s">
        <v>473</v>
      </c>
      <c r="AB32" s="75"/>
      <c r="AC32" s="75"/>
      <c r="AD32" s="76"/>
    </row>
    <row r="33" spans="1:30" ht="62.1" customHeight="1" x14ac:dyDescent="0.25">
      <c r="A33" s="91"/>
      <c r="B33" s="291"/>
      <c r="C33" s="73" t="s">
        <v>470</v>
      </c>
      <c r="D33" s="75"/>
      <c r="E33" s="75"/>
      <c r="F33" s="76"/>
      <c r="G33" s="91"/>
      <c r="H33" s="291"/>
      <c r="I33" s="73" t="s">
        <v>470</v>
      </c>
      <c r="J33" s="75"/>
      <c r="K33" s="75"/>
      <c r="L33" s="76"/>
      <c r="M33" s="91"/>
      <c r="N33" s="291"/>
      <c r="O33" s="73" t="s">
        <v>470</v>
      </c>
      <c r="P33" s="75"/>
      <c r="Q33" s="75"/>
      <c r="R33" s="76"/>
      <c r="S33" s="91"/>
      <c r="T33" s="291"/>
      <c r="U33" s="73" t="s">
        <v>470</v>
      </c>
      <c r="V33" s="75"/>
      <c r="W33" s="75"/>
      <c r="X33" s="76"/>
      <c r="Y33" s="91"/>
      <c r="Z33" s="291"/>
      <c r="AA33" s="73" t="s">
        <v>470</v>
      </c>
      <c r="AB33" s="75"/>
      <c r="AC33" s="75"/>
      <c r="AD33" s="76"/>
    </row>
    <row r="34" spans="1:30" ht="62.1" customHeight="1" thickBot="1" x14ac:dyDescent="0.3">
      <c r="A34" s="91"/>
      <c r="B34" s="292"/>
      <c r="C34" s="74" t="s">
        <v>469</v>
      </c>
      <c r="D34" s="77"/>
      <c r="E34" s="77"/>
      <c r="F34" s="68"/>
      <c r="G34" s="91"/>
      <c r="H34" s="292"/>
      <c r="I34" s="74" t="s">
        <v>469</v>
      </c>
      <c r="J34" s="77"/>
      <c r="K34" s="77"/>
      <c r="L34" s="68"/>
      <c r="M34" s="91"/>
      <c r="N34" s="292"/>
      <c r="O34" s="74" t="s">
        <v>469</v>
      </c>
      <c r="P34" s="77"/>
      <c r="Q34" s="77"/>
      <c r="R34" s="68"/>
      <c r="S34" s="91"/>
      <c r="T34" s="292"/>
      <c r="U34" s="74" t="s">
        <v>469</v>
      </c>
      <c r="V34" s="77"/>
      <c r="W34" s="77"/>
      <c r="X34" s="68"/>
      <c r="Y34" s="91"/>
      <c r="Z34" s="292"/>
      <c r="AA34" s="74" t="s">
        <v>469</v>
      </c>
      <c r="AB34" s="77"/>
      <c r="AC34" s="77"/>
      <c r="AD34" s="68"/>
    </row>
    <row r="40" spans="1:30" ht="15.75" thickBot="1" x14ac:dyDescent="0.3"/>
    <row r="41" spans="1:30" x14ac:dyDescent="0.25">
      <c r="B41" s="84" t="s">
        <v>491</v>
      </c>
      <c r="C41" s="78"/>
      <c r="D41" s="78"/>
      <c r="E41" s="78"/>
      <c r="F41" s="79"/>
      <c r="H41" s="84" t="s">
        <v>491</v>
      </c>
      <c r="I41" s="78"/>
      <c r="J41" s="78"/>
      <c r="K41" s="78"/>
      <c r="L41" s="79"/>
      <c r="N41" s="84" t="s">
        <v>491</v>
      </c>
      <c r="O41" s="78"/>
      <c r="P41" s="78"/>
      <c r="Q41" s="78"/>
      <c r="R41" s="79"/>
      <c r="T41" s="84" t="s">
        <v>491</v>
      </c>
      <c r="U41" s="78"/>
      <c r="V41" s="78"/>
      <c r="W41" s="78"/>
      <c r="X41" s="79"/>
      <c r="Z41" s="84" t="s">
        <v>491</v>
      </c>
      <c r="AA41" s="78"/>
      <c r="AB41" s="78"/>
      <c r="AC41" s="78"/>
      <c r="AD41" s="79"/>
    </row>
    <row r="42" spans="1:30" x14ac:dyDescent="0.25">
      <c r="B42" s="80" t="s">
        <v>492</v>
      </c>
      <c r="C42" s="293"/>
      <c r="D42" s="294"/>
      <c r="E42" s="294"/>
      <c r="F42" s="295"/>
      <c r="H42" s="80" t="s">
        <v>492</v>
      </c>
      <c r="I42" s="293"/>
      <c r="J42" s="294"/>
      <c r="K42" s="294"/>
      <c r="L42" s="295"/>
      <c r="N42" s="80" t="s">
        <v>492</v>
      </c>
      <c r="O42" s="293"/>
      <c r="P42" s="294"/>
      <c r="Q42" s="294"/>
      <c r="R42" s="295"/>
      <c r="T42" s="80" t="s">
        <v>492</v>
      </c>
      <c r="U42" s="293"/>
      <c r="V42" s="294"/>
      <c r="W42" s="294"/>
      <c r="X42" s="295"/>
      <c r="Z42" s="80" t="s">
        <v>492</v>
      </c>
      <c r="AA42" s="293"/>
      <c r="AB42" s="294"/>
      <c r="AC42" s="294"/>
      <c r="AD42" s="295"/>
    </row>
    <row r="43" spans="1:30" x14ac:dyDescent="0.25">
      <c r="B43" s="80" t="s">
        <v>493</v>
      </c>
      <c r="C43" s="293"/>
      <c r="D43" s="294"/>
      <c r="E43" s="294"/>
      <c r="F43" s="295"/>
      <c r="H43" s="80" t="s">
        <v>493</v>
      </c>
      <c r="I43" s="293"/>
      <c r="J43" s="294"/>
      <c r="K43" s="294"/>
      <c r="L43" s="295"/>
      <c r="N43" s="80" t="s">
        <v>493</v>
      </c>
      <c r="O43" s="293"/>
      <c r="P43" s="294"/>
      <c r="Q43" s="294"/>
      <c r="R43" s="295"/>
      <c r="T43" s="80" t="s">
        <v>493</v>
      </c>
      <c r="U43" s="293"/>
      <c r="V43" s="294"/>
      <c r="W43" s="294"/>
      <c r="X43" s="295"/>
      <c r="Z43" s="80" t="s">
        <v>493</v>
      </c>
      <c r="AA43" s="293"/>
      <c r="AB43" s="294"/>
      <c r="AC43" s="294"/>
      <c r="AD43" s="295"/>
    </row>
    <row r="44" spans="1:30" x14ac:dyDescent="0.25">
      <c r="B44" s="80" t="s">
        <v>494</v>
      </c>
      <c r="C44" s="293"/>
      <c r="D44" s="294"/>
      <c r="E44" s="294"/>
      <c r="F44" s="295"/>
      <c r="H44" s="80" t="s">
        <v>494</v>
      </c>
      <c r="I44" s="293"/>
      <c r="J44" s="294"/>
      <c r="K44" s="294"/>
      <c r="L44" s="295"/>
      <c r="N44" s="80" t="s">
        <v>494</v>
      </c>
      <c r="O44" s="293"/>
      <c r="P44" s="294"/>
      <c r="Q44" s="294"/>
      <c r="R44" s="295"/>
      <c r="T44" s="80" t="s">
        <v>494</v>
      </c>
      <c r="U44" s="293"/>
      <c r="V44" s="294"/>
      <c r="W44" s="294"/>
      <c r="X44" s="295"/>
      <c r="Z44" s="80" t="s">
        <v>494</v>
      </c>
      <c r="AA44" s="293"/>
      <c r="AB44" s="294"/>
      <c r="AC44" s="294"/>
      <c r="AD44" s="295"/>
    </row>
    <row r="45" spans="1:30" x14ac:dyDescent="0.25">
      <c r="B45" s="80" t="s">
        <v>495</v>
      </c>
      <c r="C45" s="293"/>
      <c r="D45" s="294"/>
      <c r="E45" s="294"/>
      <c r="F45" s="295"/>
      <c r="H45" s="80" t="s">
        <v>495</v>
      </c>
      <c r="I45" s="293"/>
      <c r="J45" s="294"/>
      <c r="K45" s="294"/>
      <c r="L45" s="295"/>
      <c r="N45" s="80" t="s">
        <v>495</v>
      </c>
      <c r="O45" s="293"/>
      <c r="P45" s="294"/>
      <c r="Q45" s="294"/>
      <c r="R45" s="295"/>
      <c r="T45" s="80" t="s">
        <v>495</v>
      </c>
      <c r="U45" s="293"/>
      <c r="V45" s="294"/>
      <c r="W45" s="294"/>
      <c r="X45" s="295"/>
      <c r="Z45" s="80" t="s">
        <v>495</v>
      </c>
      <c r="AA45" s="293"/>
      <c r="AB45" s="294"/>
      <c r="AC45" s="294"/>
      <c r="AD45" s="295"/>
    </row>
    <row r="46" spans="1:30" x14ac:dyDescent="0.25">
      <c r="B46" s="80"/>
      <c r="C46" s="75"/>
      <c r="D46" s="75"/>
      <c r="E46" s="75"/>
      <c r="F46" s="76"/>
      <c r="H46" s="80"/>
      <c r="I46" s="75"/>
      <c r="J46" s="75"/>
      <c r="K46" s="75"/>
      <c r="L46" s="76"/>
      <c r="N46" s="80"/>
      <c r="O46" s="75"/>
      <c r="P46" s="75"/>
      <c r="Q46" s="75"/>
      <c r="R46" s="76"/>
      <c r="T46" s="80"/>
      <c r="U46" s="75"/>
      <c r="V46" s="75"/>
      <c r="W46" s="75"/>
      <c r="X46" s="76"/>
      <c r="Z46" s="80"/>
      <c r="AA46" s="75"/>
      <c r="AB46" s="75"/>
      <c r="AC46" s="75"/>
      <c r="AD46" s="76"/>
    </row>
    <row r="47" spans="1:30" x14ac:dyDescent="0.25">
      <c r="B47" s="85" t="s">
        <v>496</v>
      </c>
      <c r="C47" s="75"/>
      <c r="D47" s="75"/>
      <c r="E47" s="75"/>
      <c r="F47" s="76"/>
      <c r="H47" s="85" t="s">
        <v>496</v>
      </c>
      <c r="I47" s="75"/>
      <c r="J47" s="75"/>
      <c r="K47" s="75"/>
      <c r="L47" s="76"/>
      <c r="N47" s="85" t="s">
        <v>496</v>
      </c>
      <c r="O47" s="75"/>
      <c r="P47" s="75"/>
      <c r="Q47" s="75"/>
      <c r="R47" s="76"/>
      <c r="T47" s="85" t="s">
        <v>496</v>
      </c>
      <c r="U47" s="75"/>
      <c r="V47" s="75"/>
      <c r="W47" s="75"/>
      <c r="X47" s="76"/>
      <c r="Z47" s="85" t="s">
        <v>496</v>
      </c>
      <c r="AA47" s="75"/>
      <c r="AB47" s="75"/>
      <c r="AC47" s="75"/>
      <c r="AD47" s="76"/>
    </row>
    <row r="48" spans="1:30" x14ac:dyDescent="0.25">
      <c r="B48" s="80" t="s">
        <v>497</v>
      </c>
      <c r="C48" s="81" t="s">
        <v>508</v>
      </c>
      <c r="D48" s="81" t="s">
        <v>509</v>
      </c>
      <c r="E48" s="81" t="s">
        <v>510</v>
      </c>
      <c r="F48" s="82" t="s">
        <v>511</v>
      </c>
      <c r="H48" s="80" t="s">
        <v>497</v>
      </c>
      <c r="I48" s="81" t="s">
        <v>508</v>
      </c>
      <c r="J48" s="81" t="s">
        <v>509</v>
      </c>
      <c r="K48" s="81" t="s">
        <v>510</v>
      </c>
      <c r="L48" s="82" t="s">
        <v>511</v>
      </c>
      <c r="N48" s="80" t="s">
        <v>497</v>
      </c>
      <c r="O48" s="81" t="s">
        <v>508</v>
      </c>
      <c r="P48" s="81" t="s">
        <v>509</v>
      </c>
      <c r="Q48" s="81" t="s">
        <v>510</v>
      </c>
      <c r="R48" s="82" t="s">
        <v>511</v>
      </c>
      <c r="T48" s="80" t="s">
        <v>497</v>
      </c>
      <c r="U48" s="81" t="s">
        <v>508</v>
      </c>
      <c r="V48" s="81" t="s">
        <v>509</v>
      </c>
      <c r="W48" s="81" t="s">
        <v>510</v>
      </c>
      <c r="X48" s="82" t="s">
        <v>511</v>
      </c>
      <c r="Z48" s="80" t="s">
        <v>497</v>
      </c>
      <c r="AA48" s="81" t="s">
        <v>508</v>
      </c>
      <c r="AB48" s="81" t="s">
        <v>509</v>
      </c>
      <c r="AC48" s="81" t="s">
        <v>510</v>
      </c>
      <c r="AD48" s="82" t="s">
        <v>511</v>
      </c>
    </row>
    <row r="49" spans="2:30" x14ac:dyDescent="0.25">
      <c r="B49" s="80" t="s">
        <v>498</v>
      </c>
      <c r="C49" s="92"/>
      <c r="D49" s="92"/>
      <c r="E49" s="92"/>
      <c r="F49" s="93"/>
      <c r="H49" s="80" t="s">
        <v>498</v>
      </c>
      <c r="I49" s="92"/>
      <c r="J49" s="92"/>
      <c r="K49" s="92"/>
      <c r="L49" s="93"/>
      <c r="N49" s="80" t="s">
        <v>498</v>
      </c>
      <c r="O49" s="92"/>
      <c r="P49" s="92"/>
      <c r="Q49" s="92"/>
      <c r="R49" s="93"/>
      <c r="T49" s="80" t="s">
        <v>498</v>
      </c>
      <c r="U49" s="92"/>
      <c r="V49" s="92"/>
      <c r="W49" s="92"/>
      <c r="X49" s="93"/>
      <c r="Z49" s="80" t="s">
        <v>498</v>
      </c>
      <c r="AA49" s="92"/>
      <c r="AB49" s="92"/>
      <c r="AC49" s="92"/>
      <c r="AD49" s="93"/>
    </row>
    <row r="50" spans="2:30" x14ac:dyDescent="0.25">
      <c r="B50" s="80" t="s">
        <v>499</v>
      </c>
      <c r="C50" s="92"/>
      <c r="D50" s="92"/>
      <c r="E50" s="92"/>
      <c r="F50" s="93"/>
      <c r="H50" s="80" t="s">
        <v>499</v>
      </c>
      <c r="I50" s="92"/>
      <c r="J50" s="92"/>
      <c r="K50" s="92"/>
      <c r="L50" s="93"/>
      <c r="N50" s="80" t="s">
        <v>499</v>
      </c>
      <c r="O50" s="92"/>
      <c r="P50" s="92"/>
      <c r="Q50" s="92"/>
      <c r="R50" s="93"/>
      <c r="T50" s="80" t="s">
        <v>499</v>
      </c>
      <c r="U50" s="92"/>
      <c r="V50" s="92"/>
      <c r="W50" s="92"/>
      <c r="X50" s="93"/>
      <c r="Z50" s="80" t="s">
        <v>499</v>
      </c>
      <c r="AA50" s="92"/>
      <c r="AB50" s="92"/>
      <c r="AC50" s="92"/>
      <c r="AD50" s="93"/>
    </row>
    <row r="51" spans="2:30" x14ac:dyDescent="0.25">
      <c r="B51" s="80" t="s">
        <v>500</v>
      </c>
      <c r="C51" s="92"/>
      <c r="D51" s="92"/>
      <c r="E51" s="92"/>
      <c r="F51" s="93"/>
      <c r="H51" s="80" t="s">
        <v>500</v>
      </c>
      <c r="I51" s="92"/>
      <c r="J51" s="92"/>
      <c r="K51" s="92"/>
      <c r="L51" s="93"/>
      <c r="N51" s="80" t="s">
        <v>500</v>
      </c>
      <c r="O51" s="92"/>
      <c r="P51" s="92"/>
      <c r="Q51" s="92"/>
      <c r="R51" s="93"/>
      <c r="T51" s="80" t="s">
        <v>500</v>
      </c>
      <c r="U51" s="92"/>
      <c r="V51" s="92"/>
      <c r="W51" s="92"/>
      <c r="X51" s="93"/>
      <c r="Z51" s="80" t="s">
        <v>500</v>
      </c>
      <c r="AA51" s="92"/>
      <c r="AB51" s="92"/>
      <c r="AC51" s="92"/>
      <c r="AD51" s="93"/>
    </row>
    <row r="52" spans="2:30" x14ac:dyDescent="0.25">
      <c r="B52" s="80" t="s">
        <v>501</v>
      </c>
      <c r="C52" s="92"/>
      <c r="D52" s="92"/>
      <c r="E52" s="92"/>
      <c r="F52" s="93"/>
      <c r="H52" s="80" t="s">
        <v>501</v>
      </c>
      <c r="I52" s="92"/>
      <c r="J52" s="92"/>
      <c r="K52" s="92"/>
      <c r="L52" s="93"/>
      <c r="N52" s="80" t="s">
        <v>501</v>
      </c>
      <c r="O52" s="92"/>
      <c r="P52" s="92"/>
      <c r="Q52" s="92"/>
      <c r="R52" s="93"/>
      <c r="T52" s="80" t="s">
        <v>501</v>
      </c>
      <c r="U52" s="92"/>
      <c r="V52" s="92"/>
      <c r="W52" s="92"/>
      <c r="X52" s="93"/>
      <c r="Z52" s="80" t="s">
        <v>501</v>
      </c>
      <c r="AA52" s="92"/>
      <c r="AB52" s="92"/>
      <c r="AC52" s="92"/>
      <c r="AD52" s="93"/>
    </row>
    <row r="53" spans="2:30" x14ac:dyDescent="0.25">
      <c r="B53" s="80"/>
      <c r="C53" s="75"/>
      <c r="D53" s="75"/>
      <c r="E53" s="75"/>
      <c r="F53" s="76"/>
      <c r="H53" s="80"/>
      <c r="I53" s="75"/>
      <c r="J53" s="75"/>
      <c r="K53" s="75"/>
      <c r="L53" s="76"/>
      <c r="N53" s="80"/>
      <c r="O53" s="75"/>
      <c r="P53" s="75"/>
      <c r="Q53" s="75"/>
      <c r="R53" s="76"/>
      <c r="T53" s="80"/>
      <c r="U53" s="75"/>
      <c r="V53" s="75"/>
      <c r="W53" s="75"/>
      <c r="X53" s="76"/>
      <c r="Z53" s="80"/>
      <c r="AA53" s="75"/>
      <c r="AB53" s="75"/>
      <c r="AC53" s="75"/>
      <c r="AD53" s="76"/>
    </row>
    <row r="54" spans="2:30" x14ac:dyDescent="0.25">
      <c r="B54" s="85" t="s">
        <v>502</v>
      </c>
      <c r="C54" s="81" t="s">
        <v>508</v>
      </c>
      <c r="D54" s="81" t="s">
        <v>509</v>
      </c>
      <c r="E54" s="81" t="s">
        <v>510</v>
      </c>
      <c r="F54" s="82" t="s">
        <v>511</v>
      </c>
      <c r="H54" s="85" t="s">
        <v>502</v>
      </c>
      <c r="I54" s="81" t="s">
        <v>508</v>
      </c>
      <c r="J54" s="81" t="s">
        <v>509</v>
      </c>
      <c r="K54" s="81" t="s">
        <v>510</v>
      </c>
      <c r="L54" s="82" t="s">
        <v>511</v>
      </c>
      <c r="N54" s="85" t="s">
        <v>502</v>
      </c>
      <c r="O54" s="81" t="s">
        <v>508</v>
      </c>
      <c r="P54" s="81" t="s">
        <v>509</v>
      </c>
      <c r="Q54" s="81" t="s">
        <v>510</v>
      </c>
      <c r="R54" s="82" t="s">
        <v>511</v>
      </c>
      <c r="T54" s="85" t="s">
        <v>502</v>
      </c>
      <c r="U54" s="81" t="s">
        <v>508</v>
      </c>
      <c r="V54" s="81" t="s">
        <v>509</v>
      </c>
      <c r="W54" s="81" t="s">
        <v>510</v>
      </c>
      <c r="X54" s="82" t="s">
        <v>511</v>
      </c>
      <c r="Z54" s="85" t="s">
        <v>502</v>
      </c>
      <c r="AA54" s="81" t="s">
        <v>508</v>
      </c>
      <c r="AB54" s="81" t="s">
        <v>509</v>
      </c>
      <c r="AC54" s="81" t="s">
        <v>510</v>
      </c>
      <c r="AD54" s="82" t="s">
        <v>511</v>
      </c>
    </row>
    <row r="55" spans="2:30" ht="15" customHeight="1" x14ac:dyDescent="0.25">
      <c r="B55" s="80" t="s">
        <v>497</v>
      </c>
      <c r="C55" s="92"/>
      <c r="D55" s="92"/>
      <c r="E55" s="92"/>
      <c r="F55" s="93"/>
      <c r="H55" s="80" t="s">
        <v>497</v>
      </c>
      <c r="I55" s="92"/>
      <c r="J55" s="92"/>
      <c r="K55" s="92"/>
      <c r="L55" s="93"/>
      <c r="N55" s="80" t="s">
        <v>497</v>
      </c>
      <c r="O55" s="92"/>
      <c r="P55" s="92"/>
      <c r="Q55" s="92"/>
      <c r="R55" s="93"/>
      <c r="T55" s="80" t="s">
        <v>497</v>
      </c>
      <c r="U55" s="92"/>
      <c r="V55" s="92"/>
      <c r="W55" s="92"/>
      <c r="X55" s="93"/>
      <c r="Z55" s="80" t="s">
        <v>497</v>
      </c>
      <c r="AA55" s="92"/>
      <c r="AB55" s="92"/>
      <c r="AC55" s="92"/>
      <c r="AD55" s="93"/>
    </row>
    <row r="56" spans="2:30" ht="15" customHeight="1" x14ac:dyDescent="0.25">
      <c r="B56" s="80" t="s">
        <v>503</v>
      </c>
      <c r="C56" s="92"/>
      <c r="D56" s="92"/>
      <c r="E56" s="92"/>
      <c r="F56" s="93"/>
      <c r="H56" s="80" t="s">
        <v>503</v>
      </c>
      <c r="I56" s="92"/>
      <c r="J56" s="92"/>
      <c r="K56" s="92"/>
      <c r="L56" s="93"/>
      <c r="N56" s="80" t="s">
        <v>503</v>
      </c>
      <c r="O56" s="92"/>
      <c r="P56" s="92"/>
      <c r="Q56" s="92"/>
      <c r="R56" s="93"/>
      <c r="T56" s="80" t="s">
        <v>503</v>
      </c>
      <c r="U56" s="92"/>
      <c r="V56" s="92"/>
      <c r="W56" s="92"/>
      <c r="X56" s="93"/>
      <c r="Z56" s="80" t="s">
        <v>503</v>
      </c>
      <c r="AA56" s="92"/>
      <c r="AB56" s="92"/>
      <c r="AC56" s="92"/>
      <c r="AD56" s="93"/>
    </row>
    <row r="57" spans="2:30" ht="15" customHeight="1" x14ac:dyDescent="0.25">
      <c r="B57" s="80" t="s">
        <v>504</v>
      </c>
      <c r="C57" s="92"/>
      <c r="D57" s="92"/>
      <c r="E57" s="92"/>
      <c r="F57" s="93"/>
      <c r="H57" s="80" t="s">
        <v>504</v>
      </c>
      <c r="I57" s="92"/>
      <c r="J57" s="92"/>
      <c r="K57" s="92"/>
      <c r="L57" s="93"/>
      <c r="N57" s="80" t="s">
        <v>504</v>
      </c>
      <c r="O57" s="92"/>
      <c r="P57" s="92"/>
      <c r="Q57" s="92"/>
      <c r="R57" s="93"/>
      <c r="T57" s="80" t="s">
        <v>504</v>
      </c>
      <c r="U57" s="92"/>
      <c r="V57" s="92"/>
      <c r="W57" s="92"/>
      <c r="X57" s="93"/>
      <c r="Z57" s="80" t="s">
        <v>504</v>
      </c>
      <c r="AA57" s="92"/>
      <c r="AB57" s="92"/>
      <c r="AC57" s="92"/>
      <c r="AD57" s="93"/>
    </row>
    <row r="58" spans="2:30" ht="15" customHeight="1" x14ac:dyDescent="0.25">
      <c r="B58" s="80" t="s">
        <v>505</v>
      </c>
      <c r="C58" s="92"/>
      <c r="D58" s="92"/>
      <c r="E58" s="92"/>
      <c r="F58" s="93"/>
      <c r="H58" s="80" t="s">
        <v>505</v>
      </c>
      <c r="I58" s="92"/>
      <c r="J58" s="92"/>
      <c r="K58" s="92"/>
      <c r="L58" s="93"/>
      <c r="N58" s="80" t="s">
        <v>505</v>
      </c>
      <c r="O58" s="92"/>
      <c r="P58" s="92"/>
      <c r="Q58" s="92"/>
      <c r="R58" s="93"/>
      <c r="T58" s="80" t="s">
        <v>505</v>
      </c>
      <c r="U58" s="92"/>
      <c r="V58" s="92"/>
      <c r="W58" s="92"/>
      <c r="X58" s="93"/>
      <c r="Z58" s="80" t="s">
        <v>505</v>
      </c>
      <c r="AA58" s="92"/>
      <c r="AB58" s="92"/>
      <c r="AC58" s="92"/>
      <c r="AD58" s="93"/>
    </row>
    <row r="59" spans="2:30" ht="15" customHeight="1" x14ac:dyDescent="0.25">
      <c r="B59" s="80"/>
      <c r="C59" s="75"/>
      <c r="D59" s="75"/>
      <c r="E59" s="75"/>
      <c r="F59" s="76"/>
      <c r="H59" s="80"/>
      <c r="I59" s="75"/>
      <c r="J59" s="75"/>
      <c r="K59" s="75"/>
      <c r="L59" s="76"/>
      <c r="N59" s="80"/>
      <c r="O59" s="75"/>
      <c r="P59" s="75"/>
      <c r="Q59" s="75"/>
      <c r="R59" s="76"/>
      <c r="T59" s="80"/>
      <c r="U59" s="75"/>
      <c r="V59" s="75"/>
      <c r="W59" s="75"/>
      <c r="X59" s="76"/>
      <c r="Z59" s="80"/>
      <c r="AA59" s="75"/>
      <c r="AB59" s="75"/>
      <c r="AC59" s="75"/>
      <c r="AD59" s="76"/>
    </row>
    <row r="60" spans="2:30" ht="15" customHeight="1" x14ac:dyDescent="0.25">
      <c r="B60" s="85" t="s">
        <v>525</v>
      </c>
      <c r="C60" s="81" t="s">
        <v>508</v>
      </c>
      <c r="D60" s="81" t="s">
        <v>509</v>
      </c>
      <c r="E60" s="81" t="s">
        <v>510</v>
      </c>
      <c r="F60" s="82" t="s">
        <v>511</v>
      </c>
      <c r="H60" s="85" t="s">
        <v>525</v>
      </c>
      <c r="I60" s="81" t="s">
        <v>508</v>
      </c>
      <c r="J60" s="81" t="s">
        <v>509</v>
      </c>
      <c r="K60" s="81" t="s">
        <v>510</v>
      </c>
      <c r="L60" s="82" t="s">
        <v>511</v>
      </c>
      <c r="N60" s="85" t="s">
        <v>525</v>
      </c>
      <c r="O60" s="81" t="s">
        <v>508</v>
      </c>
      <c r="P60" s="81" t="s">
        <v>509</v>
      </c>
      <c r="Q60" s="81" t="s">
        <v>510</v>
      </c>
      <c r="R60" s="82" t="s">
        <v>511</v>
      </c>
      <c r="T60" s="85" t="s">
        <v>525</v>
      </c>
      <c r="U60" s="81" t="s">
        <v>508</v>
      </c>
      <c r="V60" s="81" t="s">
        <v>509</v>
      </c>
      <c r="W60" s="81" t="s">
        <v>510</v>
      </c>
      <c r="X60" s="82" t="s">
        <v>511</v>
      </c>
      <c r="Z60" s="85" t="s">
        <v>525</v>
      </c>
      <c r="AA60" s="81" t="s">
        <v>508</v>
      </c>
      <c r="AB60" s="81" t="s">
        <v>509</v>
      </c>
      <c r="AC60" s="81" t="s">
        <v>510</v>
      </c>
      <c r="AD60" s="82" t="s">
        <v>511</v>
      </c>
    </row>
    <row r="61" spans="2:30" ht="15" customHeight="1" x14ac:dyDescent="0.25">
      <c r="B61" s="80" t="s">
        <v>497</v>
      </c>
      <c r="C61" s="92"/>
      <c r="D61" s="92"/>
      <c r="E61" s="92"/>
      <c r="F61" s="93"/>
      <c r="H61" s="80" t="s">
        <v>497</v>
      </c>
      <c r="I61" s="92"/>
      <c r="J61" s="92"/>
      <c r="K61" s="92"/>
      <c r="L61" s="93"/>
      <c r="N61" s="80" t="s">
        <v>497</v>
      </c>
      <c r="O61" s="92"/>
      <c r="P61" s="92"/>
      <c r="Q61" s="92"/>
      <c r="R61" s="93"/>
      <c r="T61" s="80" t="s">
        <v>497</v>
      </c>
      <c r="U61" s="92"/>
      <c r="V61" s="92"/>
      <c r="W61" s="92"/>
      <c r="X61" s="93"/>
      <c r="Z61" s="80" t="s">
        <v>497</v>
      </c>
      <c r="AA61" s="92"/>
      <c r="AB61" s="92"/>
      <c r="AC61" s="92"/>
      <c r="AD61" s="93"/>
    </row>
    <row r="62" spans="2:30" ht="15" customHeight="1" x14ac:dyDescent="0.25">
      <c r="B62" s="80" t="s">
        <v>524</v>
      </c>
      <c r="C62" s="92"/>
      <c r="D62" s="92"/>
      <c r="E62" s="92"/>
      <c r="F62" s="93"/>
      <c r="H62" s="80" t="s">
        <v>524</v>
      </c>
      <c r="I62" s="92"/>
      <c r="J62" s="92"/>
      <c r="K62" s="92"/>
      <c r="L62" s="93"/>
      <c r="N62" s="80" t="s">
        <v>524</v>
      </c>
      <c r="O62" s="92"/>
      <c r="P62" s="92"/>
      <c r="Q62" s="92"/>
      <c r="R62" s="93"/>
      <c r="T62" s="80" t="s">
        <v>524</v>
      </c>
      <c r="U62" s="92"/>
      <c r="V62" s="92"/>
      <c r="W62" s="92"/>
      <c r="X62" s="93"/>
      <c r="Z62" s="80" t="s">
        <v>524</v>
      </c>
      <c r="AA62" s="92"/>
      <c r="AB62" s="92"/>
      <c r="AC62" s="92"/>
      <c r="AD62" s="93"/>
    </row>
    <row r="63" spans="2:30" ht="15" customHeight="1" x14ac:dyDescent="0.25">
      <c r="B63" s="80" t="s">
        <v>506</v>
      </c>
      <c r="C63" s="92"/>
      <c r="D63" s="92"/>
      <c r="E63" s="92"/>
      <c r="F63" s="93"/>
      <c r="H63" s="80" t="s">
        <v>506</v>
      </c>
      <c r="I63" s="92"/>
      <c r="J63" s="92"/>
      <c r="K63" s="92"/>
      <c r="L63" s="93"/>
      <c r="N63" s="80" t="s">
        <v>506</v>
      </c>
      <c r="O63" s="92"/>
      <c r="P63" s="92"/>
      <c r="Q63" s="92"/>
      <c r="R63" s="93"/>
      <c r="T63" s="80" t="s">
        <v>506</v>
      </c>
      <c r="U63" s="92"/>
      <c r="V63" s="92"/>
      <c r="W63" s="92"/>
      <c r="X63" s="93"/>
      <c r="Z63" s="80" t="s">
        <v>506</v>
      </c>
      <c r="AA63" s="92"/>
      <c r="AB63" s="92"/>
      <c r="AC63" s="92"/>
      <c r="AD63" s="93"/>
    </row>
    <row r="64" spans="2:30" ht="15" customHeight="1" x14ac:dyDescent="0.25">
      <c r="B64" s="80" t="s">
        <v>507</v>
      </c>
      <c r="C64" s="92"/>
      <c r="D64" s="92"/>
      <c r="E64" s="92"/>
      <c r="F64" s="93"/>
      <c r="H64" s="80" t="s">
        <v>507</v>
      </c>
      <c r="I64" s="92"/>
      <c r="J64" s="92"/>
      <c r="K64" s="92"/>
      <c r="L64" s="93"/>
      <c r="N64" s="80" t="s">
        <v>507</v>
      </c>
      <c r="O64" s="92"/>
      <c r="P64" s="92"/>
      <c r="Q64" s="92"/>
      <c r="R64" s="93"/>
      <c r="T64" s="80" t="s">
        <v>507</v>
      </c>
      <c r="U64" s="92"/>
      <c r="V64" s="92"/>
      <c r="W64" s="92"/>
      <c r="X64" s="93"/>
      <c r="Z64" s="80" t="s">
        <v>507</v>
      </c>
      <c r="AA64" s="92"/>
      <c r="AB64" s="92"/>
      <c r="AC64" s="92"/>
      <c r="AD64" s="93"/>
    </row>
    <row r="65" spans="2:30" ht="15" customHeight="1" thickBot="1" x14ac:dyDescent="0.3">
      <c r="B65" s="83"/>
      <c r="C65" s="77"/>
      <c r="D65" s="77"/>
      <c r="E65" s="77"/>
      <c r="F65" s="68"/>
      <c r="H65" s="83"/>
      <c r="I65" s="77"/>
      <c r="J65" s="77"/>
      <c r="K65" s="77"/>
      <c r="L65" s="68"/>
      <c r="N65" s="83"/>
      <c r="O65" s="77"/>
      <c r="P65" s="77"/>
      <c r="Q65" s="77"/>
      <c r="R65" s="68"/>
      <c r="T65" s="83"/>
      <c r="U65" s="77"/>
      <c r="V65" s="77"/>
      <c r="W65" s="77"/>
      <c r="X65" s="68"/>
      <c r="Z65" s="83"/>
      <c r="AA65" s="77"/>
      <c r="AB65" s="77"/>
      <c r="AC65" s="77"/>
      <c r="AD65" s="68"/>
    </row>
    <row r="66" spans="2:30" ht="15" customHeight="1" x14ac:dyDescent="0.25"/>
    <row r="67" spans="2:30" ht="15" customHeight="1" x14ac:dyDescent="0.25"/>
    <row r="68" spans="2:30" ht="15" customHeight="1" x14ac:dyDescent="0.25"/>
    <row r="69" spans="2:30" ht="15" customHeight="1" x14ac:dyDescent="0.25"/>
    <row r="70" spans="2:30" ht="15" customHeight="1" x14ac:dyDescent="0.25"/>
    <row r="71" spans="2:30" ht="15" customHeight="1" x14ac:dyDescent="0.25"/>
    <row r="72" spans="2:30" ht="15" customHeight="1" x14ac:dyDescent="0.25"/>
    <row r="73" spans="2:30" ht="15" customHeight="1" x14ac:dyDescent="0.25"/>
    <row r="74" spans="2:30" ht="15" customHeight="1" x14ac:dyDescent="0.25"/>
    <row r="148" spans="2:7" ht="15.75" thickBot="1" x14ac:dyDescent="0.3"/>
    <row r="149" spans="2:7" ht="15.75" thickBot="1" x14ac:dyDescent="0.3">
      <c r="C149" s="288" t="s">
        <v>518</v>
      </c>
      <c r="D149" s="289"/>
      <c r="E149" s="289"/>
      <c r="F149" s="289"/>
      <c r="G149" s="290"/>
    </row>
    <row r="150" spans="2:7" ht="15.75" thickBot="1" x14ac:dyDescent="0.3">
      <c r="C150" s="89" t="s">
        <v>519</v>
      </c>
      <c r="D150" s="89" t="s">
        <v>520</v>
      </c>
      <c r="E150" s="89" t="s">
        <v>521</v>
      </c>
      <c r="F150" s="89" t="s">
        <v>522</v>
      </c>
      <c r="G150" s="89" t="s">
        <v>523</v>
      </c>
    </row>
    <row r="151" spans="2:7" ht="30" customHeight="1" x14ac:dyDescent="0.25">
      <c r="B151" s="88" t="s">
        <v>465</v>
      </c>
      <c r="C151" s="94">
        <v>1</v>
      </c>
      <c r="D151" s="94">
        <v>2</v>
      </c>
      <c r="E151" s="94">
        <v>2</v>
      </c>
      <c r="F151" s="94">
        <v>2</v>
      </c>
      <c r="G151" s="94">
        <v>1</v>
      </c>
    </row>
    <row r="152" spans="2:7" ht="30" customHeight="1" x14ac:dyDescent="0.25">
      <c r="B152" s="88" t="s">
        <v>512</v>
      </c>
      <c r="C152" s="95">
        <v>2</v>
      </c>
      <c r="D152" s="95">
        <v>1</v>
      </c>
      <c r="E152" s="95">
        <v>1</v>
      </c>
      <c r="F152" s="95">
        <v>1</v>
      </c>
      <c r="G152" s="95">
        <v>2</v>
      </c>
    </row>
    <row r="153" spans="2:7" ht="30" customHeight="1" x14ac:dyDescent="0.25">
      <c r="B153" s="88" t="s">
        <v>466</v>
      </c>
      <c r="C153" s="95">
        <v>1</v>
      </c>
      <c r="D153" s="95">
        <v>2</v>
      </c>
      <c r="E153" s="95">
        <v>2</v>
      </c>
      <c r="F153" s="95">
        <v>2</v>
      </c>
      <c r="G153" s="95">
        <v>1</v>
      </c>
    </row>
    <row r="154" spans="2:7" ht="30" customHeight="1" x14ac:dyDescent="0.25">
      <c r="B154" s="88" t="s">
        <v>471</v>
      </c>
      <c r="C154" s="95">
        <v>1</v>
      </c>
      <c r="D154" s="95">
        <v>1</v>
      </c>
      <c r="E154" s="95">
        <v>1</v>
      </c>
      <c r="F154" s="95">
        <v>1</v>
      </c>
      <c r="G154" s="95">
        <v>2</v>
      </c>
    </row>
    <row r="155" spans="2:7" ht="30" customHeight="1" x14ac:dyDescent="0.25">
      <c r="B155" s="90" t="s">
        <v>472</v>
      </c>
      <c r="C155" s="95">
        <v>1</v>
      </c>
      <c r="D155" s="95">
        <v>2</v>
      </c>
      <c r="E155" s="95">
        <v>2</v>
      </c>
      <c r="F155" s="95">
        <v>2</v>
      </c>
      <c r="G155" s="95">
        <v>1</v>
      </c>
    </row>
    <row r="156" spans="2:7" ht="30" customHeight="1" x14ac:dyDescent="0.25">
      <c r="B156" s="88" t="s">
        <v>467</v>
      </c>
      <c r="C156" s="95">
        <v>1</v>
      </c>
      <c r="D156" s="95">
        <v>1</v>
      </c>
      <c r="E156" s="95">
        <v>1</v>
      </c>
      <c r="F156" s="95">
        <v>1</v>
      </c>
      <c r="G156" s="95">
        <v>2</v>
      </c>
    </row>
    <row r="157" spans="2:7" ht="30" customHeight="1" x14ac:dyDescent="0.25">
      <c r="B157" s="88" t="s">
        <v>468</v>
      </c>
      <c r="C157" s="95">
        <v>1</v>
      </c>
      <c r="D157" s="95">
        <v>2</v>
      </c>
      <c r="E157" s="95">
        <v>2</v>
      </c>
      <c r="F157" s="95">
        <v>2</v>
      </c>
      <c r="G157" s="95">
        <v>1</v>
      </c>
    </row>
    <row r="158" spans="2:7" ht="30" customHeight="1" x14ac:dyDescent="0.25">
      <c r="B158" s="88" t="s">
        <v>473</v>
      </c>
      <c r="C158" s="95">
        <v>1</v>
      </c>
      <c r="D158" s="95">
        <v>1</v>
      </c>
      <c r="E158" s="95">
        <v>1</v>
      </c>
      <c r="F158" s="95">
        <v>1</v>
      </c>
      <c r="G158" s="95">
        <v>2</v>
      </c>
    </row>
    <row r="159" spans="2:7" ht="30" customHeight="1" x14ac:dyDescent="0.25">
      <c r="B159" s="88" t="s">
        <v>470</v>
      </c>
      <c r="C159" s="95">
        <v>1</v>
      </c>
      <c r="D159" s="95">
        <v>2</v>
      </c>
      <c r="E159" s="95">
        <v>2</v>
      </c>
      <c r="F159" s="95">
        <v>2</v>
      </c>
      <c r="G159" s="95">
        <v>1</v>
      </c>
    </row>
    <row r="160" spans="2:7" ht="30" customHeight="1" x14ac:dyDescent="0.25">
      <c r="B160" s="88" t="s">
        <v>469</v>
      </c>
      <c r="C160" s="95">
        <v>1</v>
      </c>
      <c r="D160" s="95">
        <v>1</v>
      </c>
      <c r="E160" s="95">
        <v>1</v>
      </c>
      <c r="F160" s="95">
        <v>1</v>
      </c>
      <c r="G160" s="95">
        <v>2</v>
      </c>
    </row>
    <row r="161" spans="7:7" x14ac:dyDescent="0.25">
      <c r="G161"/>
    </row>
    <row r="162" spans="7:7" x14ac:dyDescent="0.25">
      <c r="G162"/>
    </row>
    <row r="163" spans="7:7" x14ac:dyDescent="0.25">
      <c r="G163"/>
    </row>
    <row r="164" spans="7:7" x14ac:dyDescent="0.25">
      <c r="G164"/>
    </row>
    <row r="165" spans="7:7" x14ac:dyDescent="0.25">
      <c r="G165"/>
    </row>
    <row r="166" spans="7:7" x14ac:dyDescent="0.25">
      <c r="G166"/>
    </row>
    <row r="167" spans="7:7" x14ac:dyDescent="0.25">
      <c r="G167"/>
    </row>
    <row r="168" spans="7:7" x14ac:dyDescent="0.25">
      <c r="G168"/>
    </row>
    <row r="169" spans="7:7" x14ac:dyDescent="0.25">
      <c r="G169"/>
    </row>
    <row r="170" spans="7:7" x14ac:dyDescent="0.25">
      <c r="G170"/>
    </row>
  </sheetData>
  <sheetProtection sheet="1" objects="1" scenarios="1" selectLockedCells="1"/>
  <mergeCells count="76">
    <mergeCell ref="C42:F42"/>
    <mergeCell ref="C43:F43"/>
    <mergeCell ref="C44:F44"/>
    <mergeCell ref="C45:F45"/>
    <mergeCell ref="C15:F15"/>
    <mergeCell ref="C16:F16"/>
    <mergeCell ref="C17:F17"/>
    <mergeCell ref="C18:F18"/>
    <mergeCell ref="C19:F19"/>
    <mergeCell ref="B25:B34"/>
    <mergeCell ref="C20:F20"/>
    <mergeCell ref="C21:F21"/>
    <mergeCell ref="C22:F22"/>
    <mergeCell ref="C23:F23"/>
    <mergeCell ref="C24:F24"/>
    <mergeCell ref="I15:L15"/>
    <mergeCell ref="I16:L16"/>
    <mergeCell ref="I17:L17"/>
    <mergeCell ref="I18:L18"/>
    <mergeCell ref="I19:L19"/>
    <mergeCell ref="I20:L20"/>
    <mergeCell ref="I21:L21"/>
    <mergeCell ref="I22:L22"/>
    <mergeCell ref="I23:L23"/>
    <mergeCell ref="I24:L24"/>
    <mergeCell ref="H25:H34"/>
    <mergeCell ref="I42:L42"/>
    <mergeCell ref="I43:L43"/>
    <mergeCell ref="I44:L44"/>
    <mergeCell ref="I45:L45"/>
    <mergeCell ref="O15:R15"/>
    <mergeCell ref="O16:R16"/>
    <mergeCell ref="O17:R17"/>
    <mergeCell ref="O18:R18"/>
    <mergeCell ref="O19:R19"/>
    <mergeCell ref="O20:R20"/>
    <mergeCell ref="O21:R21"/>
    <mergeCell ref="O22:R22"/>
    <mergeCell ref="O23:R23"/>
    <mergeCell ref="O24:R24"/>
    <mergeCell ref="U15:X15"/>
    <mergeCell ref="U16:X16"/>
    <mergeCell ref="U17:X17"/>
    <mergeCell ref="U18:X18"/>
    <mergeCell ref="U19:X19"/>
    <mergeCell ref="U20:X20"/>
    <mergeCell ref="U21:X21"/>
    <mergeCell ref="U22:X22"/>
    <mergeCell ref="U23:X23"/>
    <mergeCell ref="U24:X2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AA24:AD24"/>
    <mergeCell ref="C149:G149"/>
    <mergeCell ref="Z25:Z34"/>
    <mergeCell ref="AA42:AD42"/>
    <mergeCell ref="AA43:AD43"/>
    <mergeCell ref="AA44:AD44"/>
    <mergeCell ref="AA45:AD45"/>
    <mergeCell ref="T25:T34"/>
    <mergeCell ref="U42:X42"/>
    <mergeCell ref="U43:X43"/>
    <mergeCell ref="U44:X44"/>
    <mergeCell ref="U45:X45"/>
    <mergeCell ref="N25:N34"/>
    <mergeCell ref="O42:R42"/>
    <mergeCell ref="O43:R43"/>
    <mergeCell ref="O44:R44"/>
    <mergeCell ref="O45:R45"/>
  </mergeCells>
  <pageMargins left="0.7" right="0.7" top="0.75" bottom="0.75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4" r:id="rId4" name="Group Box 8">
              <controlPr defaultSize="0" autoFill="0" autoPict="0">
                <anchor moveWithCells="1">
                  <from>
                    <xdr:col>3</xdr:col>
                    <xdr:colOff>57150</xdr:colOff>
                    <xdr:row>24</xdr:row>
                    <xdr:rowOff>85725</xdr:rowOff>
                  </from>
                  <to>
                    <xdr:col>5</xdr:col>
                    <xdr:colOff>1400175</xdr:colOff>
                    <xdr:row>24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5" name="Option Button 11">
              <controlPr defaultSize="0" autoFill="0" autoLine="0" autoPict="0">
                <anchor moveWithCells="1">
                  <from>
                    <xdr:col>3</xdr:col>
                    <xdr:colOff>304800</xdr:colOff>
                    <xdr:row>24</xdr:row>
                    <xdr:rowOff>352425</xdr:rowOff>
                  </from>
                  <to>
                    <xdr:col>3</xdr:col>
                    <xdr:colOff>1209675</xdr:colOff>
                    <xdr:row>24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6" name="Option Button 12">
              <controlPr defaultSize="0" autoFill="0" autoLine="0" autoPict="0">
                <anchor moveWithCells="1">
                  <from>
                    <xdr:col>3</xdr:col>
                    <xdr:colOff>1800225</xdr:colOff>
                    <xdr:row>24</xdr:row>
                    <xdr:rowOff>342900</xdr:rowOff>
                  </from>
                  <to>
                    <xdr:col>4</xdr:col>
                    <xdr:colOff>904875</xdr:colOff>
                    <xdr:row>24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7" name="Group Box 41">
              <controlPr defaultSize="0" autoFill="0" autoPict="0">
                <anchor moveWithCells="1">
                  <from>
                    <xdr:col>3</xdr:col>
                    <xdr:colOff>57150</xdr:colOff>
                    <xdr:row>26</xdr:row>
                    <xdr:rowOff>95250</xdr:rowOff>
                  </from>
                  <to>
                    <xdr:col>5</xdr:col>
                    <xdr:colOff>1400175</xdr:colOff>
                    <xdr:row>26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8" name="Option Button 42">
              <controlPr defaultSize="0" autoFill="0" autoLine="0" autoPict="0">
                <anchor moveWithCells="1">
                  <from>
                    <xdr:col>3</xdr:col>
                    <xdr:colOff>304800</xdr:colOff>
                    <xdr:row>26</xdr:row>
                    <xdr:rowOff>361950</xdr:rowOff>
                  </from>
                  <to>
                    <xdr:col>3</xdr:col>
                    <xdr:colOff>1209675</xdr:colOff>
                    <xdr:row>26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9" name="Option Button 43">
              <controlPr defaultSize="0" autoFill="0" autoLine="0" autoPict="0">
                <anchor moveWithCells="1">
                  <from>
                    <xdr:col>3</xdr:col>
                    <xdr:colOff>1800225</xdr:colOff>
                    <xdr:row>26</xdr:row>
                    <xdr:rowOff>352425</xdr:rowOff>
                  </from>
                  <to>
                    <xdr:col>4</xdr:col>
                    <xdr:colOff>904875</xdr:colOff>
                    <xdr:row>26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10" name="Group Box 44">
              <controlPr defaultSize="0" autoFill="0" autoPict="0">
                <anchor moveWithCells="1">
                  <from>
                    <xdr:col>3</xdr:col>
                    <xdr:colOff>57150</xdr:colOff>
                    <xdr:row>27</xdr:row>
                    <xdr:rowOff>85725</xdr:rowOff>
                  </from>
                  <to>
                    <xdr:col>5</xdr:col>
                    <xdr:colOff>1400175</xdr:colOff>
                    <xdr:row>27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11" name="Option Button 45">
              <controlPr defaultSize="0" autoFill="0" autoLine="0" autoPict="0">
                <anchor moveWithCells="1">
                  <from>
                    <xdr:col>3</xdr:col>
                    <xdr:colOff>304800</xdr:colOff>
                    <xdr:row>27</xdr:row>
                    <xdr:rowOff>352425</xdr:rowOff>
                  </from>
                  <to>
                    <xdr:col>3</xdr:col>
                    <xdr:colOff>1209675</xdr:colOff>
                    <xdr:row>27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12" name="Option Button 46">
              <controlPr defaultSize="0" autoFill="0" autoLine="0" autoPict="0">
                <anchor moveWithCells="1">
                  <from>
                    <xdr:col>3</xdr:col>
                    <xdr:colOff>1800225</xdr:colOff>
                    <xdr:row>27</xdr:row>
                    <xdr:rowOff>342900</xdr:rowOff>
                  </from>
                  <to>
                    <xdr:col>4</xdr:col>
                    <xdr:colOff>904875</xdr:colOff>
                    <xdr:row>27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13" name="Group Box 47">
              <controlPr defaultSize="0" autoFill="0" autoPict="0">
                <anchor moveWithCells="1">
                  <from>
                    <xdr:col>3</xdr:col>
                    <xdr:colOff>57150</xdr:colOff>
                    <xdr:row>28</xdr:row>
                    <xdr:rowOff>114300</xdr:rowOff>
                  </from>
                  <to>
                    <xdr:col>5</xdr:col>
                    <xdr:colOff>1400175</xdr:colOff>
                    <xdr:row>28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14" name="Option Button 48">
              <controlPr defaultSize="0" autoFill="0" autoLine="0" autoPict="0">
                <anchor moveWithCells="1">
                  <from>
                    <xdr:col>3</xdr:col>
                    <xdr:colOff>304800</xdr:colOff>
                    <xdr:row>28</xdr:row>
                    <xdr:rowOff>381000</xdr:rowOff>
                  </from>
                  <to>
                    <xdr:col>3</xdr:col>
                    <xdr:colOff>1209675</xdr:colOff>
                    <xdr:row>28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15" name="Option Button 49">
              <controlPr defaultSize="0" autoFill="0" autoLine="0" autoPict="0">
                <anchor moveWithCells="1">
                  <from>
                    <xdr:col>3</xdr:col>
                    <xdr:colOff>1800225</xdr:colOff>
                    <xdr:row>28</xdr:row>
                    <xdr:rowOff>371475</xdr:rowOff>
                  </from>
                  <to>
                    <xdr:col>4</xdr:col>
                    <xdr:colOff>904875</xdr:colOff>
                    <xdr:row>28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16" name="Group Box 50">
              <controlPr defaultSize="0" autoFill="0" autoPict="0">
                <anchor moveWithCells="1">
                  <from>
                    <xdr:col>3</xdr:col>
                    <xdr:colOff>57150</xdr:colOff>
                    <xdr:row>29</xdr:row>
                    <xdr:rowOff>76200</xdr:rowOff>
                  </from>
                  <to>
                    <xdr:col>5</xdr:col>
                    <xdr:colOff>1400175</xdr:colOff>
                    <xdr:row>29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17" name="Option Button 51">
              <controlPr defaultSize="0" autoFill="0" autoLine="0" autoPict="0">
                <anchor moveWithCells="1">
                  <from>
                    <xdr:col>3</xdr:col>
                    <xdr:colOff>304800</xdr:colOff>
                    <xdr:row>29</xdr:row>
                    <xdr:rowOff>342900</xdr:rowOff>
                  </from>
                  <to>
                    <xdr:col>3</xdr:col>
                    <xdr:colOff>1209675</xdr:colOff>
                    <xdr:row>29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18" name="Option Button 52">
              <controlPr defaultSize="0" autoFill="0" autoLine="0" autoPict="0">
                <anchor moveWithCells="1">
                  <from>
                    <xdr:col>3</xdr:col>
                    <xdr:colOff>1800225</xdr:colOff>
                    <xdr:row>29</xdr:row>
                    <xdr:rowOff>333375</xdr:rowOff>
                  </from>
                  <to>
                    <xdr:col>4</xdr:col>
                    <xdr:colOff>904875</xdr:colOff>
                    <xdr:row>29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19" name="Group Box 53">
              <controlPr defaultSize="0" autoFill="0" autoPict="0">
                <anchor moveWithCells="1">
                  <from>
                    <xdr:col>3</xdr:col>
                    <xdr:colOff>57150</xdr:colOff>
                    <xdr:row>30</xdr:row>
                    <xdr:rowOff>95250</xdr:rowOff>
                  </from>
                  <to>
                    <xdr:col>5</xdr:col>
                    <xdr:colOff>1400175</xdr:colOff>
                    <xdr:row>30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20" name="Option Button 54">
              <controlPr defaultSize="0" autoFill="0" autoLine="0" autoPict="0">
                <anchor moveWithCells="1">
                  <from>
                    <xdr:col>3</xdr:col>
                    <xdr:colOff>304800</xdr:colOff>
                    <xdr:row>30</xdr:row>
                    <xdr:rowOff>361950</xdr:rowOff>
                  </from>
                  <to>
                    <xdr:col>3</xdr:col>
                    <xdr:colOff>1209675</xdr:colOff>
                    <xdr:row>30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21" name="Option Button 55">
              <controlPr defaultSize="0" autoFill="0" autoLine="0" autoPict="0">
                <anchor moveWithCells="1">
                  <from>
                    <xdr:col>3</xdr:col>
                    <xdr:colOff>1800225</xdr:colOff>
                    <xdr:row>30</xdr:row>
                    <xdr:rowOff>352425</xdr:rowOff>
                  </from>
                  <to>
                    <xdr:col>4</xdr:col>
                    <xdr:colOff>904875</xdr:colOff>
                    <xdr:row>30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22" name="Group Box 56">
              <controlPr defaultSize="0" autoFill="0" autoPict="0">
                <anchor moveWithCells="1">
                  <from>
                    <xdr:col>3</xdr:col>
                    <xdr:colOff>57150</xdr:colOff>
                    <xdr:row>31</xdr:row>
                    <xdr:rowOff>104775</xdr:rowOff>
                  </from>
                  <to>
                    <xdr:col>5</xdr:col>
                    <xdr:colOff>1400175</xdr:colOff>
                    <xdr:row>31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23" name="Option Button 57">
              <controlPr defaultSize="0" autoFill="0" autoLine="0" autoPict="0">
                <anchor moveWithCells="1">
                  <from>
                    <xdr:col>3</xdr:col>
                    <xdr:colOff>304800</xdr:colOff>
                    <xdr:row>31</xdr:row>
                    <xdr:rowOff>371475</xdr:rowOff>
                  </from>
                  <to>
                    <xdr:col>3</xdr:col>
                    <xdr:colOff>1209675</xdr:colOff>
                    <xdr:row>31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24" name="Option Button 58">
              <controlPr defaultSize="0" autoFill="0" autoLine="0" autoPict="0">
                <anchor moveWithCells="1">
                  <from>
                    <xdr:col>3</xdr:col>
                    <xdr:colOff>1800225</xdr:colOff>
                    <xdr:row>31</xdr:row>
                    <xdr:rowOff>361950</xdr:rowOff>
                  </from>
                  <to>
                    <xdr:col>4</xdr:col>
                    <xdr:colOff>904875</xdr:colOff>
                    <xdr:row>31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25" name="Group Box 59">
              <controlPr defaultSize="0" autoFill="0" autoPict="0">
                <anchor moveWithCells="1">
                  <from>
                    <xdr:col>3</xdr:col>
                    <xdr:colOff>57150</xdr:colOff>
                    <xdr:row>32</xdr:row>
                    <xdr:rowOff>76200</xdr:rowOff>
                  </from>
                  <to>
                    <xdr:col>5</xdr:col>
                    <xdr:colOff>1400175</xdr:colOff>
                    <xdr:row>32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26" name="Option Button 60">
              <controlPr defaultSize="0" autoFill="0" autoLine="0" autoPict="0">
                <anchor moveWithCells="1">
                  <from>
                    <xdr:col>3</xdr:col>
                    <xdr:colOff>304800</xdr:colOff>
                    <xdr:row>32</xdr:row>
                    <xdr:rowOff>342900</xdr:rowOff>
                  </from>
                  <to>
                    <xdr:col>3</xdr:col>
                    <xdr:colOff>1209675</xdr:colOff>
                    <xdr:row>32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27" name="Option Button 61">
              <controlPr defaultSize="0" autoFill="0" autoLine="0" autoPict="0">
                <anchor moveWithCells="1">
                  <from>
                    <xdr:col>3</xdr:col>
                    <xdr:colOff>1800225</xdr:colOff>
                    <xdr:row>32</xdr:row>
                    <xdr:rowOff>333375</xdr:rowOff>
                  </from>
                  <to>
                    <xdr:col>4</xdr:col>
                    <xdr:colOff>904875</xdr:colOff>
                    <xdr:row>32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28" name="Group Box 62">
              <controlPr defaultSize="0" autoFill="0" autoPict="0">
                <anchor moveWithCells="1">
                  <from>
                    <xdr:col>3</xdr:col>
                    <xdr:colOff>57150</xdr:colOff>
                    <xdr:row>33</xdr:row>
                    <xdr:rowOff>104775</xdr:rowOff>
                  </from>
                  <to>
                    <xdr:col>5</xdr:col>
                    <xdr:colOff>1400175</xdr:colOff>
                    <xdr:row>33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29" name="Option Button 63">
              <controlPr defaultSize="0" autoFill="0" autoLine="0" autoPict="0">
                <anchor moveWithCells="1">
                  <from>
                    <xdr:col>3</xdr:col>
                    <xdr:colOff>304800</xdr:colOff>
                    <xdr:row>33</xdr:row>
                    <xdr:rowOff>371475</xdr:rowOff>
                  </from>
                  <to>
                    <xdr:col>3</xdr:col>
                    <xdr:colOff>1209675</xdr:colOff>
                    <xdr:row>33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30" name="Option Button 64">
              <controlPr defaultSize="0" autoFill="0" autoLine="0" autoPict="0">
                <anchor moveWithCells="1">
                  <from>
                    <xdr:col>3</xdr:col>
                    <xdr:colOff>1800225</xdr:colOff>
                    <xdr:row>33</xdr:row>
                    <xdr:rowOff>361950</xdr:rowOff>
                  </from>
                  <to>
                    <xdr:col>4</xdr:col>
                    <xdr:colOff>904875</xdr:colOff>
                    <xdr:row>33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31" name="Group Box 71">
              <controlPr defaultSize="0" autoFill="0" autoPict="0">
                <anchor moveWithCells="1">
                  <from>
                    <xdr:col>3</xdr:col>
                    <xdr:colOff>57150</xdr:colOff>
                    <xdr:row>25</xdr:row>
                    <xdr:rowOff>95250</xdr:rowOff>
                  </from>
                  <to>
                    <xdr:col>5</xdr:col>
                    <xdr:colOff>1400175</xdr:colOff>
                    <xdr:row>25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32" name="Option Button 72">
              <controlPr defaultSize="0" autoFill="0" autoLine="0" autoPict="0">
                <anchor moveWithCells="1">
                  <from>
                    <xdr:col>3</xdr:col>
                    <xdr:colOff>304800</xdr:colOff>
                    <xdr:row>25</xdr:row>
                    <xdr:rowOff>361950</xdr:rowOff>
                  </from>
                  <to>
                    <xdr:col>3</xdr:col>
                    <xdr:colOff>1209675</xdr:colOff>
                    <xdr:row>25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33" name="Option Button 73">
              <controlPr defaultSize="0" autoFill="0" autoLine="0" autoPict="0">
                <anchor moveWithCells="1">
                  <from>
                    <xdr:col>3</xdr:col>
                    <xdr:colOff>1800225</xdr:colOff>
                    <xdr:row>25</xdr:row>
                    <xdr:rowOff>352425</xdr:rowOff>
                  </from>
                  <to>
                    <xdr:col>4</xdr:col>
                    <xdr:colOff>904875</xdr:colOff>
                    <xdr:row>25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34" name="Group Box 74">
              <controlPr defaultSize="0" autoFill="0" autoPict="0">
                <anchor moveWithCells="1">
                  <from>
                    <xdr:col>9</xdr:col>
                    <xdr:colOff>57150</xdr:colOff>
                    <xdr:row>24</xdr:row>
                    <xdr:rowOff>85725</xdr:rowOff>
                  </from>
                  <to>
                    <xdr:col>11</xdr:col>
                    <xdr:colOff>1400175</xdr:colOff>
                    <xdr:row>24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1" r:id="rId35" name="Option Button 75">
              <controlPr defaultSize="0" autoFill="0" autoLine="0" autoPict="0">
                <anchor moveWithCells="1">
                  <from>
                    <xdr:col>9</xdr:col>
                    <xdr:colOff>304800</xdr:colOff>
                    <xdr:row>24</xdr:row>
                    <xdr:rowOff>352425</xdr:rowOff>
                  </from>
                  <to>
                    <xdr:col>9</xdr:col>
                    <xdr:colOff>1209675</xdr:colOff>
                    <xdr:row>24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36" name="Option Button 76">
              <controlPr defaultSize="0" autoFill="0" autoLine="0" autoPict="0">
                <anchor moveWithCells="1">
                  <from>
                    <xdr:col>9</xdr:col>
                    <xdr:colOff>1800225</xdr:colOff>
                    <xdr:row>24</xdr:row>
                    <xdr:rowOff>342900</xdr:rowOff>
                  </from>
                  <to>
                    <xdr:col>10</xdr:col>
                    <xdr:colOff>904875</xdr:colOff>
                    <xdr:row>24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3" r:id="rId37" name="Group Box 77">
              <controlPr defaultSize="0" autoFill="0" autoPict="0">
                <anchor moveWithCells="1">
                  <from>
                    <xdr:col>9</xdr:col>
                    <xdr:colOff>57150</xdr:colOff>
                    <xdr:row>26</xdr:row>
                    <xdr:rowOff>95250</xdr:rowOff>
                  </from>
                  <to>
                    <xdr:col>11</xdr:col>
                    <xdr:colOff>1400175</xdr:colOff>
                    <xdr:row>26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4" r:id="rId38" name="Option Button 78">
              <controlPr defaultSize="0" autoFill="0" autoLine="0" autoPict="0">
                <anchor moveWithCells="1">
                  <from>
                    <xdr:col>9</xdr:col>
                    <xdr:colOff>304800</xdr:colOff>
                    <xdr:row>26</xdr:row>
                    <xdr:rowOff>361950</xdr:rowOff>
                  </from>
                  <to>
                    <xdr:col>9</xdr:col>
                    <xdr:colOff>1209675</xdr:colOff>
                    <xdr:row>26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5" r:id="rId39" name="Option Button 79">
              <controlPr defaultSize="0" autoFill="0" autoLine="0" autoPict="0">
                <anchor moveWithCells="1">
                  <from>
                    <xdr:col>9</xdr:col>
                    <xdr:colOff>1800225</xdr:colOff>
                    <xdr:row>26</xdr:row>
                    <xdr:rowOff>352425</xdr:rowOff>
                  </from>
                  <to>
                    <xdr:col>10</xdr:col>
                    <xdr:colOff>904875</xdr:colOff>
                    <xdr:row>26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6" r:id="rId40" name="Group Box 80">
              <controlPr defaultSize="0" autoFill="0" autoPict="0">
                <anchor moveWithCells="1">
                  <from>
                    <xdr:col>9</xdr:col>
                    <xdr:colOff>57150</xdr:colOff>
                    <xdr:row>27</xdr:row>
                    <xdr:rowOff>85725</xdr:rowOff>
                  </from>
                  <to>
                    <xdr:col>11</xdr:col>
                    <xdr:colOff>1400175</xdr:colOff>
                    <xdr:row>27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7" r:id="rId41" name="Option Button 81">
              <controlPr defaultSize="0" autoFill="0" autoLine="0" autoPict="0">
                <anchor moveWithCells="1">
                  <from>
                    <xdr:col>9</xdr:col>
                    <xdr:colOff>304800</xdr:colOff>
                    <xdr:row>27</xdr:row>
                    <xdr:rowOff>352425</xdr:rowOff>
                  </from>
                  <to>
                    <xdr:col>9</xdr:col>
                    <xdr:colOff>1209675</xdr:colOff>
                    <xdr:row>27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42" name="Option Button 82">
              <controlPr defaultSize="0" autoFill="0" autoLine="0" autoPict="0">
                <anchor moveWithCells="1">
                  <from>
                    <xdr:col>9</xdr:col>
                    <xdr:colOff>1800225</xdr:colOff>
                    <xdr:row>27</xdr:row>
                    <xdr:rowOff>342900</xdr:rowOff>
                  </from>
                  <to>
                    <xdr:col>10</xdr:col>
                    <xdr:colOff>904875</xdr:colOff>
                    <xdr:row>27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43" name="Group Box 83">
              <controlPr defaultSize="0" autoFill="0" autoPict="0">
                <anchor moveWithCells="1">
                  <from>
                    <xdr:col>9</xdr:col>
                    <xdr:colOff>57150</xdr:colOff>
                    <xdr:row>28</xdr:row>
                    <xdr:rowOff>114300</xdr:rowOff>
                  </from>
                  <to>
                    <xdr:col>11</xdr:col>
                    <xdr:colOff>1400175</xdr:colOff>
                    <xdr:row>28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0" r:id="rId44" name="Option Button 84">
              <controlPr defaultSize="0" autoFill="0" autoLine="0" autoPict="0">
                <anchor moveWithCells="1">
                  <from>
                    <xdr:col>9</xdr:col>
                    <xdr:colOff>304800</xdr:colOff>
                    <xdr:row>28</xdr:row>
                    <xdr:rowOff>381000</xdr:rowOff>
                  </from>
                  <to>
                    <xdr:col>9</xdr:col>
                    <xdr:colOff>1209675</xdr:colOff>
                    <xdr:row>28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45" name="Option Button 85">
              <controlPr defaultSize="0" autoFill="0" autoLine="0" autoPict="0">
                <anchor moveWithCells="1">
                  <from>
                    <xdr:col>9</xdr:col>
                    <xdr:colOff>1800225</xdr:colOff>
                    <xdr:row>28</xdr:row>
                    <xdr:rowOff>371475</xdr:rowOff>
                  </from>
                  <to>
                    <xdr:col>10</xdr:col>
                    <xdr:colOff>904875</xdr:colOff>
                    <xdr:row>28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2" r:id="rId46" name="Group Box 86">
              <controlPr defaultSize="0" autoFill="0" autoPict="0">
                <anchor moveWithCells="1">
                  <from>
                    <xdr:col>9</xdr:col>
                    <xdr:colOff>57150</xdr:colOff>
                    <xdr:row>29</xdr:row>
                    <xdr:rowOff>76200</xdr:rowOff>
                  </from>
                  <to>
                    <xdr:col>11</xdr:col>
                    <xdr:colOff>1400175</xdr:colOff>
                    <xdr:row>29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3" r:id="rId47" name="Option Button 87">
              <controlPr defaultSize="0" autoFill="0" autoLine="0" autoPict="0">
                <anchor moveWithCells="1">
                  <from>
                    <xdr:col>9</xdr:col>
                    <xdr:colOff>304800</xdr:colOff>
                    <xdr:row>29</xdr:row>
                    <xdr:rowOff>342900</xdr:rowOff>
                  </from>
                  <to>
                    <xdr:col>9</xdr:col>
                    <xdr:colOff>1209675</xdr:colOff>
                    <xdr:row>29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4" r:id="rId48" name="Option Button 88">
              <controlPr defaultSize="0" autoFill="0" autoLine="0" autoPict="0">
                <anchor moveWithCells="1">
                  <from>
                    <xdr:col>9</xdr:col>
                    <xdr:colOff>1800225</xdr:colOff>
                    <xdr:row>29</xdr:row>
                    <xdr:rowOff>333375</xdr:rowOff>
                  </from>
                  <to>
                    <xdr:col>10</xdr:col>
                    <xdr:colOff>904875</xdr:colOff>
                    <xdr:row>29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49" name="Group Box 89">
              <controlPr defaultSize="0" autoFill="0" autoPict="0">
                <anchor moveWithCells="1">
                  <from>
                    <xdr:col>9</xdr:col>
                    <xdr:colOff>57150</xdr:colOff>
                    <xdr:row>30</xdr:row>
                    <xdr:rowOff>95250</xdr:rowOff>
                  </from>
                  <to>
                    <xdr:col>11</xdr:col>
                    <xdr:colOff>1400175</xdr:colOff>
                    <xdr:row>30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50" name="Option Button 90">
              <controlPr defaultSize="0" autoFill="0" autoLine="0" autoPict="0">
                <anchor moveWithCells="1">
                  <from>
                    <xdr:col>9</xdr:col>
                    <xdr:colOff>304800</xdr:colOff>
                    <xdr:row>30</xdr:row>
                    <xdr:rowOff>361950</xdr:rowOff>
                  </from>
                  <to>
                    <xdr:col>9</xdr:col>
                    <xdr:colOff>1209675</xdr:colOff>
                    <xdr:row>30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7" r:id="rId51" name="Option Button 91">
              <controlPr defaultSize="0" autoFill="0" autoLine="0" autoPict="0">
                <anchor moveWithCells="1">
                  <from>
                    <xdr:col>9</xdr:col>
                    <xdr:colOff>1800225</xdr:colOff>
                    <xdr:row>30</xdr:row>
                    <xdr:rowOff>352425</xdr:rowOff>
                  </from>
                  <to>
                    <xdr:col>10</xdr:col>
                    <xdr:colOff>904875</xdr:colOff>
                    <xdr:row>30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8" r:id="rId52" name="Group Box 92">
              <controlPr defaultSize="0" autoFill="0" autoPict="0">
                <anchor moveWithCells="1">
                  <from>
                    <xdr:col>9</xdr:col>
                    <xdr:colOff>57150</xdr:colOff>
                    <xdr:row>31</xdr:row>
                    <xdr:rowOff>104775</xdr:rowOff>
                  </from>
                  <to>
                    <xdr:col>11</xdr:col>
                    <xdr:colOff>1400175</xdr:colOff>
                    <xdr:row>31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9" r:id="rId53" name="Option Button 93">
              <controlPr defaultSize="0" autoFill="0" autoLine="0" autoPict="0">
                <anchor moveWithCells="1">
                  <from>
                    <xdr:col>9</xdr:col>
                    <xdr:colOff>304800</xdr:colOff>
                    <xdr:row>31</xdr:row>
                    <xdr:rowOff>371475</xdr:rowOff>
                  </from>
                  <to>
                    <xdr:col>9</xdr:col>
                    <xdr:colOff>1209675</xdr:colOff>
                    <xdr:row>31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0" r:id="rId54" name="Option Button 94">
              <controlPr defaultSize="0" autoFill="0" autoLine="0" autoPict="0">
                <anchor moveWithCells="1">
                  <from>
                    <xdr:col>9</xdr:col>
                    <xdr:colOff>1800225</xdr:colOff>
                    <xdr:row>31</xdr:row>
                    <xdr:rowOff>361950</xdr:rowOff>
                  </from>
                  <to>
                    <xdr:col>10</xdr:col>
                    <xdr:colOff>904875</xdr:colOff>
                    <xdr:row>31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1" r:id="rId55" name="Group Box 95">
              <controlPr defaultSize="0" autoFill="0" autoPict="0">
                <anchor moveWithCells="1">
                  <from>
                    <xdr:col>9</xdr:col>
                    <xdr:colOff>57150</xdr:colOff>
                    <xdr:row>32</xdr:row>
                    <xdr:rowOff>76200</xdr:rowOff>
                  </from>
                  <to>
                    <xdr:col>11</xdr:col>
                    <xdr:colOff>1400175</xdr:colOff>
                    <xdr:row>32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2" r:id="rId56" name="Option Button 96">
              <controlPr defaultSize="0" autoFill="0" autoLine="0" autoPict="0">
                <anchor moveWithCells="1">
                  <from>
                    <xdr:col>9</xdr:col>
                    <xdr:colOff>304800</xdr:colOff>
                    <xdr:row>32</xdr:row>
                    <xdr:rowOff>342900</xdr:rowOff>
                  </from>
                  <to>
                    <xdr:col>9</xdr:col>
                    <xdr:colOff>1209675</xdr:colOff>
                    <xdr:row>32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3" r:id="rId57" name="Option Button 97">
              <controlPr defaultSize="0" autoFill="0" autoLine="0" autoPict="0">
                <anchor moveWithCells="1">
                  <from>
                    <xdr:col>9</xdr:col>
                    <xdr:colOff>1800225</xdr:colOff>
                    <xdr:row>32</xdr:row>
                    <xdr:rowOff>333375</xdr:rowOff>
                  </from>
                  <to>
                    <xdr:col>10</xdr:col>
                    <xdr:colOff>904875</xdr:colOff>
                    <xdr:row>32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4" r:id="rId58" name="Group Box 98">
              <controlPr defaultSize="0" autoFill="0" autoPict="0">
                <anchor moveWithCells="1">
                  <from>
                    <xdr:col>9</xdr:col>
                    <xdr:colOff>57150</xdr:colOff>
                    <xdr:row>33</xdr:row>
                    <xdr:rowOff>104775</xdr:rowOff>
                  </from>
                  <to>
                    <xdr:col>11</xdr:col>
                    <xdr:colOff>1400175</xdr:colOff>
                    <xdr:row>33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5" r:id="rId59" name="Option Button 99">
              <controlPr defaultSize="0" autoFill="0" autoLine="0" autoPict="0">
                <anchor moveWithCells="1">
                  <from>
                    <xdr:col>9</xdr:col>
                    <xdr:colOff>304800</xdr:colOff>
                    <xdr:row>33</xdr:row>
                    <xdr:rowOff>371475</xdr:rowOff>
                  </from>
                  <to>
                    <xdr:col>9</xdr:col>
                    <xdr:colOff>1209675</xdr:colOff>
                    <xdr:row>33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6" r:id="rId60" name="Option Button 100">
              <controlPr defaultSize="0" autoFill="0" autoLine="0" autoPict="0">
                <anchor moveWithCells="1">
                  <from>
                    <xdr:col>9</xdr:col>
                    <xdr:colOff>1800225</xdr:colOff>
                    <xdr:row>33</xdr:row>
                    <xdr:rowOff>361950</xdr:rowOff>
                  </from>
                  <to>
                    <xdr:col>10</xdr:col>
                    <xdr:colOff>904875</xdr:colOff>
                    <xdr:row>33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7" r:id="rId61" name="Group Box 101">
              <controlPr defaultSize="0" autoFill="0" autoPict="0">
                <anchor moveWithCells="1">
                  <from>
                    <xdr:col>9</xdr:col>
                    <xdr:colOff>57150</xdr:colOff>
                    <xdr:row>25</xdr:row>
                    <xdr:rowOff>95250</xdr:rowOff>
                  </from>
                  <to>
                    <xdr:col>11</xdr:col>
                    <xdr:colOff>1400175</xdr:colOff>
                    <xdr:row>25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" r:id="rId62" name="Option Button 102">
              <controlPr defaultSize="0" autoFill="0" autoLine="0" autoPict="0">
                <anchor moveWithCells="1">
                  <from>
                    <xdr:col>9</xdr:col>
                    <xdr:colOff>304800</xdr:colOff>
                    <xdr:row>25</xdr:row>
                    <xdr:rowOff>361950</xdr:rowOff>
                  </from>
                  <to>
                    <xdr:col>9</xdr:col>
                    <xdr:colOff>1209675</xdr:colOff>
                    <xdr:row>25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" r:id="rId63" name="Option Button 103">
              <controlPr defaultSize="0" autoFill="0" autoLine="0" autoPict="0">
                <anchor moveWithCells="1">
                  <from>
                    <xdr:col>9</xdr:col>
                    <xdr:colOff>1800225</xdr:colOff>
                    <xdr:row>25</xdr:row>
                    <xdr:rowOff>352425</xdr:rowOff>
                  </from>
                  <to>
                    <xdr:col>10</xdr:col>
                    <xdr:colOff>904875</xdr:colOff>
                    <xdr:row>25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" r:id="rId64" name="Group Box 104">
              <controlPr defaultSize="0" autoFill="0" autoPict="0">
                <anchor moveWithCells="1">
                  <from>
                    <xdr:col>15</xdr:col>
                    <xdr:colOff>57150</xdr:colOff>
                    <xdr:row>24</xdr:row>
                    <xdr:rowOff>85725</xdr:rowOff>
                  </from>
                  <to>
                    <xdr:col>17</xdr:col>
                    <xdr:colOff>1400175</xdr:colOff>
                    <xdr:row>24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1" r:id="rId65" name="Option Button 105">
              <controlPr defaultSize="0" autoFill="0" autoLine="0" autoPict="0">
                <anchor moveWithCells="1">
                  <from>
                    <xdr:col>15</xdr:col>
                    <xdr:colOff>304800</xdr:colOff>
                    <xdr:row>24</xdr:row>
                    <xdr:rowOff>352425</xdr:rowOff>
                  </from>
                  <to>
                    <xdr:col>15</xdr:col>
                    <xdr:colOff>1209675</xdr:colOff>
                    <xdr:row>24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2" r:id="rId66" name="Option Button 106">
              <controlPr defaultSize="0" autoFill="0" autoLine="0" autoPict="0">
                <anchor moveWithCells="1">
                  <from>
                    <xdr:col>15</xdr:col>
                    <xdr:colOff>1800225</xdr:colOff>
                    <xdr:row>24</xdr:row>
                    <xdr:rowOff>342900</xdr:rowOff>
                  </from>
                  <to>
                    <xdr:col>16</xdr:col>
                    <xdr:colOff>904875</xdr:colOff>
                    <xdr:row>24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3" r:id="rId67" name="Group Box 107">
              <controlPr defaultSize="0" autoFill="0" autoPict="0">
                <anchor moveWithCells="1">
                  <from>
                    <xdr:col>15</xdr:col>
                    <xdr:colOff>57150</xdr:colOff>
                    <xdr:row>26</xdr:row>
                    <xdr:rowOff>95250</xdr:rowOff>
                  </from>
                  <to>
                    <xdr:col>17</xdr:col>
                    <xdr:colOff>1400175</xdr:colOff>
                    <xdr:row>26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4" r:id="rId68" name="Option Button 108">
              <controlPr defaultSize="0" autoFill="0" autoLine="0" autoPict="0">
                <anchor moveWithCells="1">
                  <from>
                    <xdr:col>15</xdr:col>
                    <xdr:colOff>304800</xdr:colOff>
                    <xdr:row>26</xdr:row>
                    <xdr:rowOff>361950</xdr:rowOff>
                  </from>
                  <to>
                    <xdr:col>15</xdr:col>
                    <xdr:colOff>1209675</xdr:colOff>
                    <xdr:row>26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5" r:id="rId69" name="Option Button 109">
              <controlPr defaultSize="0" autoFill="0" autoLine="0" autoPict="0">
                <anchor moveWithCells="1">
                  <from>
                    <xdr:col>15</xdr:col>
                    <xdr:colOff>1800225</xdr:colOff>
                    <xdr:row>26</xdr:row>
                    <xdr:rowOff>352425</xdr:rowOff>
                  </from>
                  <to>
                    <xdr:col>16</xdr:col>
                    <xdr:colOff>904875</xdr:colOff>
                    <xdr:row>26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6" r:id="rId70" name="Group Box 110">
              <controlPr defaultSize="0" autoFill="0" autoPict="0">
                <anchor moveWithCells="1">
                  <from>
                    <xdr:col>15</xdr:col>
                    <xdr:colOff>57150</xdr:colOff>
                    <xdr:row>27</xdr:row>
                    <xdr:rowOff>85725</xdr:rowOff>
                  </from>
                  <to>
                    <xdr:col>17</xdr:col>
                    <xdr:colOff>1400175</xdr:colOff>
                    <xdr:row>27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7" r:id="rId71" name="Option Button 111">
              <controlPr defaultSize="0" autoFill="0" autoLine="0" autoPict="0">
                <anchor moveWithCells="1">
                  <from>
                    <xdr:col>15</xdr:col>
                    <xdr:colOff>314325</xdr:colOff>
                    <xdr:row>27</xdr:row>
                    <xdr:rowOff>352425</xdr:rowOff>
                  </from>
                  <to>
                    <xdr:col>15</xdr:col>
                    <xdr:colOff>1219200</xdr:colOff>
                    <xdr:row>27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8" r:id="rId72" name="Option Button 112">
              <controlPr defaultSize="0" autoFill="0" autoLine="0" autoPict="0">
                <anchor moveWithCells="1">
                  <from>
                    <xdr:col>15</xdr:col>
                    <xdr:colOff>1800225</xdr:colOff>
                    <xdr:row>27</xdr:row>
                    <xdr:rowOff>342900</xdr:rowOff>
                  </from>
                  <to>
                    <xdr:col>16</xdr:col>
                    <xdr:colOff>904875</xdr:colOff>
                    <xdr:row>27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9" r:id="rId73" name="Group Box 113">
              <controlPr defaultSize="0" autoFill="0" autoPict="0">
                <anchor moveWithCells="1">
                  <from>
                    <xdr:col>15</xdr:col>
                    <xdr:colOff>57150</xdr:colOff>
                    <xdr:row>28</xdr:row>
                    <xdr:rowOff>114300</xdr:rowOff>
                  </from>
                  <to>
                    <xdr:col>17</xdr:col>
                    <xdr:colOff>1400175</xdr:colOff>
                    <xdr:row>28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0" r:id="rId74" name="Option Button 114">
              <controlPr defaultSize="0" autoFill="0" autoLine="0" autoPict="0">
                <anchor moveWithCells="1">
                  <from>
                    <xdr:col>15</xdr:col>
                    <xdr:colOff>304800</xdr:colOff>
                    <xdr:row>28</xdr:row>
                    <xdr:rowOff>381000</xdr:rowOff>
                  </from>
                  <to>
                    <xdr:col>15</xdr:col>
                    <xdr:colOff>1209675</xdr:colOff>
                    <xdr:row>28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1" r:id="rId75" name="Option Button 115">
              <controlPr defaultSize="0" autoFill="0" autoLine="0" autoPict="0">
                <anchor moveWithCells="1">
                  <from>
                    <xdr:col>15</xdr:col>
                    <xdr:colOff>1800225</xdr:colOff>
                    <xdr:row>28</xdr:row>
                    <xdr:rowOff>371475</xdr:rowOff>
                  </from>
                  <to>
                    <xdr:col>16</xdr:col>
                    <xdr:colOff>904875</xdr:colOff>
                    <xdr:row>28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2" r:id="rId76" name="Group Box 116">
              <controlPr defaultSize="0" autoFill="0" autoPict="0">
                <anchor moveWithCells="1">
                  <from>
                    <xdr:col>15</xdr:col>
                    <xdr:colOff>57150</xdr:colOff>
                    <xdr:row>29</xdr:row>
                    <xdr:rowOff>76200</xdr:rowOff>
                  </from>
                  <to>
                    <xdr:col>17</xdr:col>
                    <xdr:colOff>1400175</xdr:colOff>
                    <xdr:row>29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3" r:id="rId77" name="Option Button 117">
              <controlPr defaultSize="0" autoFill="0" autoLine="0" autoPict="0">
                <anchor moveWithCells="1">
                  <from>
                    <xdr:col>15</xdr:col>
                    <xdr:colOff>304800</xdr:colOff>
                    <xdr:row>29</xdr:row>
                    <xdr:rowOff>342900</xdr:rowOff>
                  </from>
                  <to>
                    <xdr:col>15</xdr:col>
                    <xdr:colOff>1209675</xdr:colOff>
                    <xdr:row>29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4" r:id="rId78" name="Option Button 118">
              <controlPr defaultSize="0" autoFill="0" autoLine="0" autoPict="0">
                <anchor moveWithCells="1">
                  <from>
                    <xdr:col>15</xdr:col>
                    <xdr:colOff>1800225</xdr:colOff>
                    <xdr:row>29</xdr:row>
                    <xdr:rowOff>333375</xdr:rowOff>
                  </from>
                  <to>
                    <xdr:col>16</xdr:col>
                    <xdr:colOff>904875</xdr:colOff>
                    <xdr:row>29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5" r:id="rId79" name="Group Box 119">
              <controlPr defaultSize="0" autoFill="0" autoPict="0">
                <anchor moveWithCells="1">
                  <from>
                    <xdr:col>15</xdr:col>
                    <xdr:colOff>57150</xdr:colOff>
                    <xdr:row>30</xdr:row>
                    <xdr:rowOff>95250</xdr:rowOff>
                  </from>
                  <to>
                    <xdr:col>17</xdr:col>
                    <xdr:colOff>1400175</xdr:colOff>
                    <xdr:row>30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6" r:id="rId80" name="Option Button 120">
              <controlPr defaultSize="0" autoFill="0" autoLine="0" autoPict="0">
                <anchor moveWithCells="1">
                  <from>
                    <xdr:col>15</xdr:col>
                    <xdr:colOff>304800</xdr:colOff>
                    <xdr:row>30</xdr:row>
                    <xdr:rowOff>361950</xdr:rowOff>
                  </from>
                  <to>
                    <xdr:col>15</xdr:col>
                    <xdr:colOff>1209675</xdr:colOff>
                    <xdr:row>30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7" r:id="rId81" name="Option Button 121">
              <controlPr defaultSize="0" autoFill="0" autoLine="0" autoPict="0">
                <anchor moveWithCells="1">
                  <from>
                    <xdr:col>15</xdr:col>
                    <xdr:colOff>1800225</xdr:colOff>
                    <xdr:row>30</xdr:row>
                    <xdr:rowOff>352425</xdr:rowOff>
                  </from>
                  <to>
                    <xdr:col>16</xdr:col>
                    <xdr:colOff>904875</xdr:colOff>
                    <xdr:row>30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8" r:id="rId82" name="Group Box 122">
              <controlPr defaultSize="0" autoFill="0" autoPict="0">
                <anchor moveWithCells="1">
                  <from>
                    <xdr:col>15</xdr:col>
                    <xdr:colOff>57150</xdr:colOff>
                    <xdr:row>31</xdr:row>
                    <xdr:rowOff>104775</xdr:rowOff>
                  </from>
                  <to>
                    <xdr:col>17</xdr:col>
                    <xdr:colOff>1400175</xdr:colOff>
                    <xdr:row>31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9" r:id="rId83" name="Option Button 123">
              <controlPr defaultSize="0" autoFill="0" autoLine="0" autoPict="0">
                <anchor moveWithCells="1">
                  <from>
                    <xdr:col>15</xdr:col>
                    <xdr:colOff>304800</xdr:colOff>
                    <xdr:row>31</xdr:row>
                    <xdr:rowOff>371475</xdr:rowOff>
                  </from>
                  <to>
                    <xdr:col>15</xdr:col>
                    <xdr:colOff>1209675</xdr:colOff>
                    <xdr:row>31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0" r:id="rId84" name="Option Button 124">
              <controlPr defaultSize="0" autoFill="0" autoLine="0" autoPict="0">
                <anchor moveWithCells="1">
                  <from>
                    <xdr:col>15</xdr:col>
                    <xdr:colOff>1800225</xdr:colOff>
                    <xdr:row>31</xdr:row>
                    <xdr:rowOff>361950</xdr:rowOff>
                  </from>
                  <to>
                    <xdr:col>16</xdr:col>
                    <xdr:colOff>904875</xdr:colOff>
                    <xdr:row>31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1" r:id="rId85" name="Group Box 125">
              <controlPr defaultSize="0" autoFill="0" autoPict="0">
                <anchor moveWithCells="1">
                  <from>
                    <xdr:col>15</xdr:col>
                    <xdr:colOff>57150</xdr:colOff>
                    <xdr:row>32</xdr:row>
                    <xdr:rowOff>76200</xdr:rowOff>
                  </from>
                  <to>
                    <xdr:col>17</xdr:col>
                    <xdr:colOff>1400175</xdr:colOff>
                    <xdr:row>32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2" r:id="rId86" name="Option Button 126">
              <controlPr defaultSize="0" autoFill="0" autoLine="0" autoPict="0">
                <anchor moveWithCells="1">
                  <from>
                    <xdr:col>15</xdr:col>
                    <xdr:colOff>304800</xdr:colOff>
                    <xdr:row>32</xdr:row>
                    <xdr:rowOff>342900</xdr:rowOff>
                  </from>
                  <to>
                    <xdr:col>15</xdr:col>
                    <xdr:colOff>1209675</xdr:colOff>
                    <xdr:row>32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3" r:id="rId87" name="Option Button 127">
              <controlPr defaultSize="0" autoFill="0" autoLine="0" autoPict="0">
                <anchor moveWithCells="1">
                  <from>
                    <xdr:col>15</xdr:col>
                    <xdr:colOff>1800225</xdr:colOff>
                    <xdr:row>32</xdr:row>
                    <xdr:rowOff>333375</xdr:rowOff>
                  </from>
                  <to>
                    <xdr:col>16</xdr:col>
                    <xdr:colOff>904875</xdr:colOff>
                    <xdr:row>32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4" r:id="rId88" name="Group Box 128">
              <controlPr defaultSize="0" autoFill="0" autoPict="0">
                <anchor moveWithCells="1">
                  <from>
                    <xdr:col>15</xdr:col>
                    <xdr:colOff>57150</xdr:colOff>
                    <xdr:row>33</xdr:row>
                    <xdr:rowOff>104775</xdr:rowOff>
                  </from>
                  <to>
                    <xdr:col>17</xdr:col>
                    <xdr:colOff>1400175</xdr:colOff>
                    <xdr:row>33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5" r:id="rId89" name="Option Button 129">
              <controlPr defaultSize="0" autoFill="0" autoLine="0" autoPict="0">
                <anchor moveWithCells="1">
                  <from>
                    <xdr:col>15</xdr:col>
                    <xdr:colOff>314325</xdr:colOff>
                    <xdr:row>33</xdr:row>
                    <xdr:rowOff>371475</xdr:rowOff>
                  </from>
                  <to>
                    <xdr:col>15</xdr:col>
                    <xdr:colOff>1219200</xdr:colOff>
                    <xdr:row>33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6" r:id="rId90" name="Option Button 130">
              <controlPr defaultSize="0" autoFill="0" autoLine="0" autoPict="0">
                <anchor moveWithCells="1">
                  <from>
                    <xdr:col>15</xdr:col>
                    <xdr:colOff>1800225</xdr:colOff>
                    <xdr:row>33</xdr:row>
                    <xdr:rowOff>361950</xdr:rowOff>
                  </from>
                  <to>
                    <xdr:col>16</xdr:col>
                    <xdr:colOff>904875</xdr:colOff>
                    <xdr:row>33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7" r:id="rId91" name="Group Box 131">
              <controlPr defaultSize="0" autoFill="0" autoPict="0">
                <anchor moveWithCells="1">
                  <from>
                    <xdr:col>15</xdr:col>
                    <xdr:colOff>57150</xdr:colOff>
                    <xdr:row>25</xdr:row>
                    <xdr:rowOff>95250</xdr:rowOff>
                  </from>
                  <to>
                    <xdr:col>17</xdr:col>
                    <xdr:colOff>1400175</xdr:colOff>
                    <xdr:row>25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8" r:id="rId92" name="Option Button 132">
              <controlPr defaultSize="0" autoFill="0" autoLine="0" autoPict="0">
                <anchor moveWithCells="1">
                  <from>
                    <xdr:col>15</xdr:col>
                    <xdr:colOff>304800</xdr:colOff>
                    <xdr:row>25</xdr:row>
                    <xdr:rowOff>361950</xdr:rowOff>
                  </from>
                  <to>
                    <xdr:col>15</xdr:col>
                    <xdr:colOff>1209675</xdr:colOff>
                    <xdr:row>25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9" r:id="rId93" name="Option Button 133">
              <controlPr defaultSize="0" autoFill="0" autoLine="0" autoPict="0">
                <anchor moveWithCells="1">
                  <from>
                    <xdr:col>15</xdr:col>
                    <xdr:colOff>1800225</xdr:colOff>
                    <xdr:row>25</xdr:row>
                    <xdr:rowOff>352425</xdr:rowOff>
                  </from>
                  <to>
                    <xdr:col>16</xdr:col>
                    <xdr:colOff>904875</xdr:colOff>
                    <xdr:row>25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0" r:id="rId94" name="Group Box 134">
              <controlPr defaultSize="0" autoFill="0" autoPict="0">
                <anchor moveWithCells="1">
                  <from>
                    <xdr:col>21</xdr:col>
                    <xdr:colOff>57150</xdr:colOff>
                    <xdr:row>24</xdr:row>
                    <xdr:rowOff>85725</xdr:rowOff>
                  </from>
                  <to>
                    <xdr:col>23</xdr:col>
                    <xdr:colOff>1400175</xdr:colOff>
                    <xdr:row>24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1" r:id="rId95" name="Option Button 135">
              <controlPr defaultSize="0" autoFill="0" autoLine="0" autoPict="0">
                <anchor moveWithCells="1">
                  <from>
                    <xdr:col>21</xdr:col>
                    <xdr:colOff>304800</xdr:colOff>
                    <xdr:row>24</xdr:row>
                    <xdr:rowOff>352425</xdr:rowOff>
                  </from>
                  <to>
                    <xdr:col>21</xdr:col>
                    <xdr:colOff>1209675</xdr:colOff>
                    <xdr:row>24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2" r:id="rId96" name="Option Button 136">
              <controlPr defaultSize="0" autoFill="0" autoLine="0" autoPict="0">
                <anchor moveWithCells="1">
                  <from>
                    <xdr:col>21</xdr:col>
                    <xdr:colOff>1800225</xdr:colOff>
                    <xdr:row>24</xdr:row>
                    <xdr:rowOff>342900</xdr:rowOff>
                  </from>
                  <to>
                    <xdr:col>22</xdr:col>
                    <xdr:colOff>904875</xdr:colOff>
                    <xdr:row>24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3" r:id="rId97" name="Group Box 137">
              <controlPr defaultSize="0" autoFill="0" autoPict="0">
                <anchor moveWithCells="1">
                  <from>
                    <xdr:col>21</xdr:col>
                    <xdr:colOff>57150</xdr:colOff>
                    <xdr:row>26</xdr:row>
                    <xdr:rowOff>95250</xdr:rowOff>
                  </from>
                  <to>
                    <xdr:col>23</xdr:col>
                    <xdr:colOff>1400175</xdr:colOff>
                    <xdr:row>26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4" r:id="rId98" name="Option Button 138">
              <controlPr defaultSize="0" autoFill="0" autoLine="0" autoPict="0">
                <anchor moveWithCells="1">
                  <from>
                    <xdr:col>21</xdr:col>
                    <xdr:colOff>304800</xdr:colOff>
                    <xdr:row>26</xdr:row>
                    <xdr:rowOff>361950</xdr:rowOff>
                  </from>
                  <to>
                    <xdr:col>21</xdr:col>
                    <xdr:colOff>1209675</xdr:colOff>
                    <xdr:row>26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5" r:id="rId99" name="Option Button 139">
              <controlPr defaultSize="0" autoFill="0" autoLine="0" autoPict="0">
                <anchor moveWithCells="1">
                  <from>
                    <xdr:col>21</xdr:col>
                    <xdr:colOff>1800225</xdr:colOff>
                    <xdr:row>26</xdr:row>
                    <xdr:rowOff>352425</xdr:rowOff>
                  </from>
                  <to>
                    <xdr:col>22</xdr:col>
                    <xdr:colOff>904875</xdr:colOff>
                    <xdr:row>26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6" r:id="rId100" name="Group Box 140">
              <controlPr defaultSize="0" autoFill="0" autoPict="0">
                <anchor moveWithCells="1">
                  <from>
                    <xdr:col>21</xdr:col>
                    <xdr:colOff>57150</xdr:colOff>
                    <xdr:row>27</xdr:row>
                    <xdr:rowOff>85725</xdr:rowOff>
                  </from>
                  <to>
                    <xdr:col>23</xdr:col>
                    <xdr:colOff>1400175</xdr:colOff>
                    <xdr:row>27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7" r:id="rId101" name="Option Button 141">
              <controlPr defaultSize="0" autoFill="0" autoLine="0" autoPict="0">
                <anchor moveWithCells="1">
                  <from>
                    <xdr:col>21</xdr:col>
                    <xdr:colOff>304800</xdr:colOff>
                    <xdr:row>27</xdr:row>
                    <xdr:rowOff>352425</xdr:rowOff>
                  </from>
                  <to>
                    <xdr:col>21</xdr:col>
                    <xdr:colOff>1209675</xdr:colOff>
                    <xdr:row>27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8" r:id="rId102" name="Option Button 142">
              <controlPr defaultSize="0" autoFill="0" autoLine="0" autoPict="0">
                <anchor moveWithCells="1">
                  <from>
                    <xdr:col>21</xdr:col>
                    <xdr:colOff>1800225</xdr:colOff>
                    <xdr:row>27</xdr:row>
                    <xdr:rowOff>342900</xdr:rowOff>
                  </from>
                  <to>
                    <xdr:col>22</xdr:col>
                    <xdr:colOff>904875</xdr:colOff>
                    <xdr:row>27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9" r:id="rId103" name="Group Box 143">
              <controlPr defaultSize="0" autoFill="0" autoPict="0">
                <anchor moveWithCells="1">
                  <from>
                    <xdr:col>21</xdr:col>
                    <xdr:colOff>57150</xdr:colOff>
                    <xdr:row>28</xdr:row>
                    <xdr:rowOff>114300</xdr:rowOff>
                  </from>
                  <to>
                    <xdr:col>23</xdr:col>
                    <xdr:colOff>1400175</xdr:colOff>
                    <xdr:row>28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0" r:id="rId104" name="Option Button 144">
              <controlPr defaultSize="0" autoFill="0" autoLine="0" autoPict="0">
                <anchor moveWithCells="1">
                  <from>
                    <xdr:col>21</xdr:col>
                    <xdr:colOff>304800</xdr:colOff>
                    <xdr:row>28</xdr:row>
                    <xdr:rowOff>381000</xdr:rowOff>
                  </from>
                  <to>
                    <xdr:col>21</xdr:col>
                    <xdr:colOff>1209675</xdr:colOff>
                    <xdr:row>28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1" r:id="rId105" name="Option Button 145">
              <controlPr defaultSize="0" autoFill="0" autoLine="0" autoPict="0">
                <anchor moveWithCells="1">
                  <from>
                    <xdr:col>21</xdr:col>
                    <xdr:colOff>1800225</xdr:colOff>
                    <xdr:row>28</xdr:row>
                    <xdr:rowOff>371475</xdr:rowOff>
                  </from>
                  <to>
                    <xdr:col>22</xdr:col>
                    <xdr:colOff>904875</xdr:colOff>
                    <xdr:row>28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2" r:id="rId106" name="Group Box 146">
              <controlPr defaultSize="0" autoFill="0" autoPict="0">
                <anchor moveWithCells="1">
                  <from>
                    <xdr:col>21</xdr:col>
                    <xdr:colOff>57150</xdr:colOff>
                    <xdr:row>29</xdr:row>
                    <xdr:rowOff>76200</xdr:rowOff>
                  </from>
                  <to>
                    <xdr:col>23</xdr:col>
                    <xdr:colOff>1400175</xdr:colOff>
                    <xdr:row>29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3" r:id="rId107" name="Option Button 147">
              <controlPr defaultSize="0" autoFill="0" autoLine="0" autoPict="0">
                <anchor moveWithCells="1">
                  <from>
                    <xdr:col>21</xdr:col>
                    <xdr:colOff>304800</xdr:colOff>
                    <xdr:row>29</xdr:row>
                    <xdr:rowOff>342900</xdr:rowOff>
                  </from>
                  <to>
                    <xdr:col>21</xdr:col>
                    <xdr:colOff>1209675</xdr:colOff>
                    <xdr:row>29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4" r:id="rId108" name="Option Button 148">
              <controlPr defaultSize="0" autoFill="0" autoLine="0" autoPict="0">
                <anchor moveWithCells="1">
                  <from>
                    <xdr:col>21</xdr:col>
                    <xdr:colOff>1800225</xdr:colOff>
                    <xdr:row>29</xdr:row>
                    <xdr:rowOff>333375</xdr:rowOff>
                  </from>
                  <to>
                    <xdr:col>22</xdr:col>
                    <xdr:colOff>904875</xdr:colOff>
                    <xdr:row>29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5" r:id="rId109" name="Group Box 149">
              <controlPr defaultSize="0" autoFill="0" autoPict="0">
                <anchor moveWithCells="1">
                  <from>
                    <xdr:col>21</xdr:col>
                    <xdr:colOff>57150</xdr:colOff>
                    <xdr:row>30</xdr:row>
                    <xdr:rowOff>95250</xdr:rowOff>
                  </from>
                  <to>
                    <xdr:col>23</xdr:col>
                    <xdr:colOff>1400175</xdr:colOff>
                    <xdr:row>30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6" r:id="rId110" name="Option Button 150">
              <controlPr defaultSize="0" autoFill="0" autoLine="0" autoPict="0">
                <anchor moveWithCells="1">
                  <from>
                    <xdr:col>21</xdr:col>
                    <xdr:colOff>304800</xdr:colOff>
                    <xdr:row>30</xdr:row>
                    <xdr:rowOff>361950</xdr:rowOff>
                  </from>
                  <to>
                    <xdr:col>21</xdr:col>
                    <xdr:colOff>1209675</xdr:colOff>
                    <xdr:row>30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7" r:id="rId111" name="Option Button 151">
              <controlPr defaultSize="0" autoFill="0" autoLine="0" autoPict="0">
                <anchor moveWithCells="1">
                  <from>
                    <xdr:col>21</xdr:col>
                    <xdr:colOff>1800225</xdr:colOff>
                    <xdr:row>30</xdr:row>
                    <xdr:rowOff>352425</xdr:rowOff>
                  </from>
                  <to>
                    <xdr:col>22</xdr:col>
                    <xdr:colOff>904875</xdr:colOff>
                    <xdr:row>30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8" r:id="rId112" name="Group Box 152">
              <controlPr defaultSize="0" autoFill="0" autoPict="0">
                <anchor moveWithCells="1">
                  <from>
                    <xdr:col>21</xdr:col>
                    <xdr:colOff>57150</xdr:colOff>
                    <xdr:row>31</xdr:row>
                    <xdr:rowOff>104775</xdr:rowOff>
                  </from>
                  <to>
                    <xdr:col>23</xdr:col>
                    <xdr:colOff>1400175</xdr:colOff>
                    <xdr:row>31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9" r:id="rId113" name="Option Button 153">
              <controlPr defaultSize="0" autoFill="0" autoLine="0" autoPict="0">
                <anchor moveWithCells="1">
                  <from>
                    <xdr:col>21</xdr:col>
                    <xdr:colOff>304800</xdr:colOff>
                    <xdr:row>31</xdr:row>
                    <xdr:rowOff>371475</xdr:rowOff>
                  </from>
                  <to>
                    <xdr:col>21</xdr:col>
                    <xdr:colOff>1209675</xdr:colOff>
                    <xdr:row>31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0" r:id="rId114" name="Option Button 154">
              <controlPr defaultSize="0" autoFill="0" autoLine="0" autoPict="0">
                <anchor moveWithCells="1">
                  <from>
                    <xdr:col>21</xdr:col>
                    <xdr:colOff>1800225</xdr:colOff>
                    <xdr:row>31</xdr:row>
                    <xdr:rowOff>361950</xdr:rowOff>
                  </from>
                  <to>
                    <xdr:col>22</xdr:col>
                    <xdr:colOff>904875</xdr:colOff>
                    <xdr:row>31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1" r:id="rId115" name="Group Box 155">
              <controlPr defaultSize="0" autoFill="0" autoPict="0">
                <anchor moveWithCells="1">
                  <from>
                    <xdr:col>21</xdr:col>
                    <xdr:colOff>57150</xdr:colOff>
                    <xdr:row>32</xdr:row>
                    <xdr:rowOff>76200</xdr:rowOff>
                  </from>
                  <to>
                    <xdr:col>23</xdr:col>
                    <xdr:colOff>1400175</xdr:colOff>
                    <xdr:row>32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2" r:id="rId116" name="Option Button 156">
              <controlPr defaultSize="0" autoFill="0" autoLine="0" autoPict="0">
                <anchor moveWithCells="1">
                  <from>
                    <xdr:col>21</xdr:col>
                    <xdr:colOff>304800</xdr:colOff>
                    <xdr:row>32</xdr:row>
                    <xdr:rowOff>342900</xdr:rowOff>
                  </from>
                  <to>
                    <xdr:col>21</xdr:col>
                    <xdr:colOff>1209675</xdr:colOff>
                    <xdr:row>32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3" r:id="rId117" name="Option Button 157">
              <controlPr defaultSize="0" autoFill="0" autoLine="0" autoPict="0">
                <anchor moveWithCells="1">
                  <from>
                    <xdr:col>21</xdr:col>
                    <xdr:colOff>1800225</xdr:colOff>
                    <xdr:row>32</xdr:row>
                    <xdr:rowOff>333375</xdr:rowOff>
                  </from>
                  <to>
                    <xdr:col>22</xdr:col>
                    <xdr:colOff>904875</xdr:colOff>
                    <xdr:row>32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4" r:id="rId118" name="Group Box 158">
              <controlPr defaultSize="0" autoFill="0" autoPict="0">
                <anchor moveWithCells="1">
                  <from>
                    <xdr:col>21</xdr:col>
                    <xdr:colOff>57150</xdr:colOff>
                    <xdr:row>33</xdr:row>
                    <xdr:rowOff>104775</xdr:rowOff>
                  </from>
                  <to>
                    <xdr:col>23</xdr:col>
                    <xdr:colOff>1400175</xdr:colOff>
                    <xdr:row>33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5" r:id="rId119" name="Option Button 159">
              <controlPr defaultSize="0" autoFill="0" autoLine="0" autoPict="0">
                <anchor moveWithCells="1">
                  <from>
                    <xdr:col>21</xdr:col>
                    <xdr:colOff>304800</xdr:colOff>
                    <xdr:row>33</xdr:row>
                    <xdr:rowOff>371475</xdr:rowOff>
                  </from>
                  <to>
                    <xdr:col>21</xdr:col>
                    <xdr:colOff>1209675</xdr:colOff>
                    <xdr:row>33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6" r:id="rId120" name="Option Button 160">
              <controlPr defaultSize="0" autoFill="0" autoLine="0" autoPict="0">
                <anchor moveWithCells="1">
                  <from>
                    <xdr:col>21</xdr:col>
                    <xdr:colOff>1800225</xdr:colOff>
                    <xdr:row>33</xdr:row>
                    <xdr:rowOff>361950</xdr:rowOff>
                  </from>
                  <to>
                    <xdr:col>22</xdr:col>
                    <xdr:colOff>904875</xdr:colOff>
                    <xdr:row>33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7" r:id="rId121" name="Group Box 161">
              <controlPr defaultSize="0" autoFill="0" autoPict="0">
                <anchor moveWithCells="1">
                  <from>
                    <xdr:col>21</xdr:col>
                    <xdr:colOff>57150</xdr:colOff>
                    <xdr:row>25</xdr:row>
                    <xdr:rowOff>95250</xdr:rowOff>
                  </from>
                  <to>
                    <xdr:col>23</xdr:col>
                    <xdr:colOff>1400175</xdr:colOff>
                    <xdr:row>25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8" r:id="rId122" name="Option Button 162">
              <controlPr defaultSize="0" autoFill="0" autoLine="0" autoPict="0">
                <anchor moveWithCells="1">
                  <from>
                    <xdr:col>21</xdr:col>
                    <xdr:colOff>304800</xdr:colOff>
                    <xdr:row>25</xdr:row>
                    <xdr:rowOff>361950</xdr:rowOff>
                  </from>
                  <to>
                    <xdr:col>21</xdr:col>
                    <xdr:colOff>1209675</xdr:colOff>
                    <xdr:row>25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9" r:id="rId123" name="Option Button 163">
              <controlPr defaultSize="0" autoFill="0" autoLine="0" autoPict="0">
                <anchor moveWithCells="1">
                  <from>
                    <xdr:col>21</xdr:col>
                    <xdr:colOff>1800225</xdr:colOff>
                    <xdr:row>25</xdr:row>
                    <xdr:rowOff>352425</xdr:rowOff>
                  </from>
                  <to>
                    <xdr:col>22</xdr:col>
                    <xdr:colOff>904875</xdr:colOff>
                    <xdr:row>25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0" r:id="rId124" name="Group Box 164">
              <controlPr defaultSize="0" autoFill="0" autoPict="0">
                <anchor moveWithCells="1">
                  <from>
                    <xdr:col>27</xdr:col>
                    <xdr:colOff>57150</xdr:colOff>
                    <xdr:row>24</xdr:row>
                    <xdr:rowOff>85725</xdr:rowOff>
                  </from>
                  <to>
                    <xdr:col>29</xdr:col>
                    <xdr:colOff>1400175</xdr:colOff>
                    <xdr:row>24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1" r:id="rId125" name="Option Button 165">
              <controlPr defaultSize="0" autoFill="0" autoLine="0" autoPict="0">
                <anchor moveWithCells="1">
                  <from>
                    <xdr:col>27</xdr:col>
                    <xdr:colOff>304800</xdr:colOff>
                    <xdr:row>24</xdr:row>
                    <xdr:rowOff>352425</xdr:rowOff>
                  </from>
                  <to>
                    <xdr:col>27</xdr:col>
                    <xdr:colOff>1209675</xdr:colOff>
                    <xdr:row>24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2" r:id="rId126" name="Option Button 166">
              <controlPr defaultSize="0" autoFill="0" autoLine="0" autoPict="0">
                <anchor moveWithCells="1">
                  <from>
                    <xdr:col>27</xdr:col>
                    <xdr:colOff>1800225</xdr:colOff>
                    <xdr:row>24</xdr:row>
                    <xdr:rowOff>342900</xdr:rowOff>
                  </from>
                  <to>
                    <xdr:col>28</xdr:col>
                    <xdr:colOff>904875</xdr:colOff>
                    <xdr:row>24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3" r:id="rId127" name="Group Box 167">
              <controlPr defaultSize="0" autoFill="0" autoPict="0">
                <anchor moveWithCells="1">
                  <from>
                    <xdr:col>27</xdr:col>
                    <xdr:colOff>57150</xdr:colOff>
                    <xdr:row>26</xdr:row>
                    <xdr:rowOff>95250</xdr:rowOff>
                  </from>
                  <to>
                    <xdr:col>29</xdr:col>
                    <xdr:colOff>1400175</xdr:colOff>
                    <xdr:row>26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4" r:id="rId128" name="Option Button 168">
              <controlPr defaultSize="0" autoFill="0" autoLine="0" autoPict="0">
                <anchor moveWithCells="1">
                  <from>
                    <xdr:col>27</xdr:col>
                    <xdr:colOff>304800</xdr:colOff>
                    <xdr:row>26</xdr:row>
                    <xdr:rowOff>361950</xdr:rowOff>
                  </from>
                  <to>
                    <xdr:col>27</xdr:col>
                    <xdr:colOff>1209675</xdr:colOff>
                    <xdr:row>26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5" r:id="rId129" name="Option Button 169">
              <controlPr defaultSize="0" autoFill="0" autoLine="0" autoPict="0">
                <anchor moveWithCells="1">
                  <from>
                    <xdr:col>27</xdr:col>
                    <xdr:colOff>1800225</xdr:colOff>
                    <xdr:row>26</xdr:row>
                    <xdr:rowOff>352425</xdr:rowOff>
                  </from>
                  <to>
                    <xdr:col>28</xdr:col>
                    <xdr:colOff>904875</xdr:colOff>
                    <xdr:row>26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6" r:id="rId130" name="Group Box 170">
              <controlPr defaultSize="0" autoFill="0" autoPict="0">
                <anchor moveWithCells="1">
                  <from>
                    <xdr:col>27</xdr:col>
                    <xdr:colOff>57150</xdr:colOff>
                    <xdr:row>27</xdr:row>
                    <xdr:rowOff>85725</xdr:rowOff>
                  </from>
                  <to>
                    <xdr:col>29</xdr:col>
                    <xdr:colOff>1400175</xdr:colOff>
                    <xdr:row>27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7" r:id="rId131" name="Option Button 171">
              <controlPr defaultSize="0" autoFill="0" autoLine="0" autoPict="0">
                <anchor moveWithCells="1">
                  <from>
                    <xdr:col>27</xdr:col>
                    <xdr:colOff>304800</xdr:colOff>
                    <xdr:row>27</xdr:row>
                    <xdr:rowOff>352425</xdr:rowOff>
                  </from>
                  <to>
                    <xdr:col>27</xdr:col>
                    <xdr:colOff>1209675</xdr:colOff>
                    <xdr:row>27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8" r:id="rId132" name="Option Button 172">
              <controlPr defaultSize="0" autoFill="0" autoLine="0" autoPict="0">
                <anchor moveWithCells="1">
                  <from>
                    <xdr:col>27</xdr:col>
                    <xdr:colOff>1800225</xdr:colOff>
                    <xdr:row>27</xdr:row>
                    <xdr:rowOff>342900</xdr:rowOff>
                  </from>
                  <to>
                    <xdr:col>28</xdr:col>
                    <xdr:colOff>904875</xdr:colOff>
                    <xdr:row>27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9" r:id="rId133" name="Group Box 173">
              <controlPr defaultSize="0" autoFill="0" autoPict="0">
                <anchor moveWithCells="1">
                  <from>
                    <xdr:col>27</xdr:col>
                    <xdr:colOff>57150</xdr:colOff>
                    <xdr:row>28</xdr:row>
                    <xdr:rowOff>114300</xdr:rowOff>
                  </from>
                  <to>
                    <xdr:col>29</xdr:col>
                    <xdr:colOff>1400175</xdr:colOff>
                    <xdr:row>28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0" r:id="rId134" name="Option Button 174">
              <controlPr defaultSize="0" autoFill="0" autoLine="0" autoPict="0">
                <anchor moveWithCells="1">
                  <from>
                    <xdr:col>27</xdr:col>
                    <xdr:colOff>304800</xdr:colOff>
                    <xdr:row>28</xdr:row>
                    <xdr:rowOff>381000</xdr:rowOff>
                  </from>
                  <to>
                    <xdr:col>27</xdr:col>
                    <xdr:colOff>1209675</xdr:colOff>
                    <xdr:row>28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1" r:id="rId135" name="Option Button 175">
              <controlPr defaultSize="0" autoFill="0" autoLine="0" autoPict="0">
                <anchor moveWithCells="1">
                  <from>
                    <xdr:col>27</xdr:col>
                    <xdr:colOff>1800225</xdr:colOff>
                    <xdr:row>28</xdr:row>
                    <xdr:rowOff>371475</xdr:rowOff>
                  </from>
                  <to>
                    <xdr:col>28</xdr:col>
                    <xdr:colOff>904875</xdr:colOff>
                    <xdr:row>28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2" r:id="rId136" name="Group Box 176">
              <controlPr defaultSize="0" autoFill="0" autoPict="0">
                <anchor moveWithCells="1">
                  <from>
                    <xdr:col>27</xdr:col>
                    <xdr:colOff>57150</xdr:colOff>
                    <xdr:row>29</xdr:row>
                    <xdr:rowOff>76200</xdr:rowOff>
                  </from>
                  <to>
                    <xdr:col>29</xdr:col>
                    <xdr:colOff>1400175</xdr:colOff>
                    <xdr:row>29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3" r:id="rId137" name="Option Button 177">
              <controlPr defaultSize="0" autoFill="0" autoLine="0" autoPict="0">
                <anchor moveWithCells="1">
                  <from>
                    <xdr:col>27</xdr:col>
                    <xdr:colOff>304800</xdr:colOff>
                    <xdr:row>29</xdr:row>
                    <xdr:rowOff>342900</xdr:rowOff>
                  </from>
                  <to>
                    <xdr:col>27</xdr:col>
                    <xdr:colOff>1209675</xdr:colOff>
                    <xdr:row>29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4" r:id="rId138" name="Option Button 178">
              <controlPr defaultSize="0" autoFill="0" autoLine="0" autoPict="0">
                <anchor moveWithCells="1">
                  <from>
                    <xdr:col>27</xdr:col>
                    <xdr:colOff>1800225</xdr:colOff>
                    <xdr:row>29</xdr:row>
                    <xdr:rowOff>333375</xdr:rowOff>
                  </from>
                  <to>
                    <xdr:col>28</xdr:col>
                    <xdr:colOff>904875</xdr:colOff>
                    <xdr:row>29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5" r:id="rId139" name="Group Box 179">
              <controlPr defaultSize="0" autoFill="0" autoPict="0">
                <anchor moveWithCells="1">
                  <from>
                    <xdr:col>27</xdr:col>
                    <xdr:colOff>57150</xdr:colOff>
                    <xdr:row>30</xdr:row>
                    <xdr:rowOff>95250</xdr:rowOff>
                  </from>
                  <to>
                    <xdr:col>29</xdr:col>
                    <xdr:colOff>1400175</xdr:colOff>
                    <xdr:row>30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6" r:id="rId140" name="Option Button 180">
              <controlPr defaultSize="0" autoFill="0" autoLine="0" autoPict="0">
                <anchor moveWithCells="1">
                  <from>
                    <xdr:col>27</xdr:col>
                    <xdr:colOff>304800</xdr:colOff>
                    <xdr:row>30</xdr:row>
                    <xdr:rowOff>361950</xdr:rowOff>
                  </from>
                  <to>
                    <xdr:col>27</xdr:col>
                    <xdr:colOff>1209675</xdr:colOff>
                    <xdr:row>30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7" r:id="rId141" name="Option Button 181">
              <controlPr defaultSize="0" autoFill="0" autoLine="0" autoPict="0">
                <anchor moveWithCells="1">
                  <from>
                    <xdr:col>27</xdr:col>
                    <xdr:colOff>1800225</xdr:colOff>
                    <xdr:row>30</xdr:row>
                    <xdr:rowOff>352425</xdr:rowOff>
                  </from>
                  <to>
                    <xdr:col>28</xdr:col>
                    <xdr:colOff>904875</xdr:colOff>
                    <xdr:row>30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8" r:id="rId142" name="Group Box 182">
              <controlPr defaultSize="0" autoFill="0" autoPict="0">
                <anchor moveWithCells="1">
                  <from>
                    <xdr:col>27</xdr:col>
                    <xdr:colOff>57150</xdr:colOff>
                    <xdr:row>31</xdr:row>
                    <xdr:rowOff>104775</xdr:rowOff>
                  </from>
                  <to>
                    <xdr:col>29</xdr:col>
                    <xdr:colOff>1400175</xdr:colOff>
                    <xdr:row>31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9" r:id="rId143" name="Option Button 183">
              <controlPr defaultSize="0" autoFill="0" autoLine="0" autoPict="0">
                <anchor moveWithCells="1">
                  <from>
                    <xdr:col>27</xdr:col>
                    <xdr:colOff>304800</xdr:colOff>
                    <xdr:row>31</xdr:row>
                    <xdr:rowOff>371475</xdr:rowOff>
                  </from>
                  <to>
                    <xdr:col>27</xdr:col>
                    <xdr:colOff>1209675</xdr:colOff>
                    <xdr:row>31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0" r:id="rId144" name="Option Button 184">
              <controlPr defaultSize="0" autoFill="0" autoLine="0" autoPict="0">
                <anchor moveWithCells="1">
                  <from>
                    <xdr:col>27</xdr:col>
                    <xdr:colOff>1800225</xdr:colOff>
                    <xdr:row>31</xdr:row>
                    <xdr:rowOff>361950</xdr:rowOff>
                  </from>
                  <to>
                    <xdr:col>28</xdr:col>
                    <xdr:colOff>904875</xdr:colOff>
                    <xdr:row>31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1" r:id="rId145" name="Group Box 185">
              <controlPr defaultSize="0" autoFill="0" autoPict="0">
                <anchor moveWithCells="1">
                  <from>
                    <xdr:col>27</xdr:col>
                    <xdr:colOff>57150</xdr:colOff>
                    <xdr:row>32</xdr:row>
                    <xdr:rowOff>76200</xdr:rowOff>
                  </from>
                  <to>
                    <xdr:col>29</xdr:col>
                    <xdr:colOff>1400175</xdr:colOff>
                    <xdr:row>32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2" r:id="rId146" name="Option Button 186">
              <controlPr defaultSize="0" autoFill="0" autoLine="0" autoPict="0">
                <anchor moveWithCells="1">
                  <from>
                    <xdr:col>27</xdr:col>
                    <xdr:colOff>304800</xdr:colOff>
                    <xdr:row>32</xdr:row>
                    <xdr:rowOff>342900</xdr:rowOff>
                  </from>
                  <to>
                    <xdr:col>27</xdr:col>
                    <xdr:colOff>1209675</xdr:colOff>
                    <xdr:row>32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3" r:id="rId147" name="Option Button 187">
              <controlPr defaultSize="0" autoFill="0" autoLine="0" autoPict="0">
                <anchor moveWithCells="1">
                  <from>
                    <xdr:col>27</xdr:col>
                    <xdr:colOff>1800225</xdr:colOff>
                    <xdr:row>32</xdr:row>
                    <xdr:rowOff>333375</xdr:rowOff>
                  </from>
                  <to>
                    <xdr:col>28</xdr:col>
                    <xdr:colOff>904875</xdr:colOff>
                    <xdr:row>32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4" r:id="rId148" name="Group Box 188">
              <controlPr defaultSize="0" autoFill="0" autoPict="0">
                <anchor moveWithCells="1">
                  <from>
                    <xdr:col>27</xdr:col>
                    <xdr:colOff>57150</xdr:colOff>
                    <xdr:row>33</xdr:row>
                    <xdr:rowOff>104775</xdr:rowOff>
                  </from>
                  <to>
                    <xdr:col>29</xdr:col>
                    <xdr:colOff>1400175</xdr:colOff>
                    <xdr:row>33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5" r:id="rId149" name="Option Button 189">
              <controlPr defaultSize="0" autoFill="0" autoLine="0" autoPict="0">
                <anchor moveWithCells="1">
                  <from>
                    <xdr:col>27</xdr:col>
                    <xdr:colOff>304800</xdr:colOff>
                    <xdr:row>33</xdr:row>
                    <xdr:rowOff>371475</xdr:rowOff>
                  </from>
                  <to>
                    <xdr:col>27</xdr:col>
                    <xdr:colOff>1209675</xdr:colOff>
                    <xdr:row>33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6" r:id="rId150" name="Option Button 190">
              <controlPr defaultSize="0" autoFill="0" autoLine="0" autoPict="0">
                <anchor moveWithCells="1">
                  <from>
                    <xdr:col>27</xdr:col>
                    <xdr:colOff>1800225</xdr:colOff>
                    <xdr:row>33</xdr:row>
                    <xdr:rowOff>361950</xdr:rowOff>
                  </from>
                  <to>
                    <xdr:col>28</xdr:col>
                    <xdr:colOff>904875</xdr:colOff>
                    <xdr:row>33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7" r:id="rId151" name="Group Box 191">
              <controlPr defaultSize="0" autoFill="0" autoPict="0">
                <anchor moveWithCells="1">
                  <from>
                    <xdr:col>27</xdr:col>
                    <xdr:colOff>57150</xdr:colOff>
                    <xdr:row>25</xdr:row>
                    <xdr:rowOff>95250</xdr:rowOff>
                  </from>
                  <to>
                    <xdr:col>29</xdr:col>
                    <xdr:colOff>1400175</xdr:colOff>
                    <xdr:row>25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8" r:id="rId152" name="Option Button 192">
              <controlPr defaultSize="0" autoFill="0" autoLine="0" autoPict="0">
                <anchor moveWithCells="1">
                  <from>
                    <xdr:col>27</xdr:col>
                    <xdr:colOff>304800</xdr:colOff>
                    <xdr:row>25</xdr:row>
                    <xdr:rowOff>361950</xdr:rowOff>
                  </from>
                  <to>
                    <xdr:col>27</xdr:col>
                    <xdr:colOff>1209675</xdr:colOff>
                    <xdr:row>25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9" r:id="rId153" name="Option Button 193">
              <controlPr defaultSize="0" autoFill="0" autoLine="0" autoPict="0">
                <anchor moveWithCells="1">
                  <from>
                    <xdr:col>27</xdr:col>
                    <xdr:colOff>1800225</xdr:colOff>
                    <xdr:row>25</xdr:row>
                    <xdr:rowOff>352425</xdr:rowOff>
                  </from>
                  <to>
                    <xdr:col>28</xdr:col>
                    <xdr:colOff>904875</xdr:colOff>
                    <xdr:row>25</xdr:row>
                    <xdr:rowOff>571500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</sheetPr>
  <dimension ref="A1:M69"/>
  <sheetViews>
    <sheetView showGridLines="0" topLeftCell="A2" zoomScale="90" zoomScaleNormal="90" workbookViewId="0">
      <selection activeCell="A26" sqref="A26"/>
    </sheetView>
  </sheetViews>
  <sheetFormatPr defaultColWidth="8.7109375" defaultRowHeight="15" x14ac:dyDescent="0.25"/>
  <cols>
    <col min="1" max="1" width="39.42578125" style="99" bestFit="1" customWidth="1"/>
    <col min="2" max="2" width="11.28515625" style="99" bestFit="1" customWidth="1"/>
    <col min="3" max="3" width="20.5703125" style="99" customWidth="1"/>
    <col min="4" max="4" width="15" style="99" hidden="1" customWidth="1"/>
    <col min="5" max="5" width="19.5703125" style="99" customWidth="1"/>
    <col min="6" max="6" width="13.28515625" style="99" bestFit="1" customWidth="1"/>
    <col min="7" max="7" width="14.85546875" style="99" customWidth="1"/>
    <col min="8" max="10" width="10" style="99" customWidth="1"/>
    <col min="11" max="11" width="10.85546875" style="99" bestFit="1" customWidth="1"/>
    <col min="12" max="12" width="13.85546875" style="99" customWidth="1"/>
    <col min="13" max="13" width="13" style="99" customWidth="1"/>
    <col min="14" max="16384" width="8.7109375" style="99"/>
  </cols>
  <sheetData>
    <row r="1" spans="1:13" ht="48" thickBot="1" x14ac:dyDescent="0.3">
      <c r="A1" s="163" t="s">
        <v>528</v>
      </c>
      <c r="B1" s="163" t="s">
        <v>529</v>
      </c>
      <c r="C1" s="163" t="s">
        <v>533</v>
      </c>
      <c r="D1" s="163" t="s">
        <v>530</v>
      </c>
      <c r="E1" s="163" t="s">
        <v>530</v>
      </c>
      <c r="F1" s="164" t="s">
        <v>44</v>
      </c>
      <c r="G1" s="54"/>
      <c r="H1" s="54" t="s">
        <v>538</v>
      </c>
      <c r="I1" s="54"/>
      <c r="J1" s="54"/>
      <c r="K1" s="54"/>
      <c r="L1" s="54"/>
      <c r="M1" s="54"/>
    </row>
    <row r="2" spans="1:13" x14ac:dyDescent="0.25">
      <c r="A2" s="165" t="s">
        <v>549</v>
      </c>
      <c r="B2" s="166" t="s">
        <v>526</v>
      </c>
      <c r="C2" s="167">
        <v>810</v>
      </c>
      <c r="D2" s="167"/>
      <c r="E2" s="168">
        <v>267.3</v>
      </c>
      <c r="F2" s="169">
        <f t="shared" ref="F2:F10" si="0">IF(B2="interior",(C2+E2),(C2+D2))</f>
        <v>1077.3</v>
      </c>
      <c r="G2" s="54"/>
      <c r="H2" s="310" t="s">
        <v>539</v>
      </c>
      <c r="I2" s="311"/>
      <c r="J2" s="312"/>
      <c r="K2" s="170" t="s">
        <v>541</v>
      </c>
      <c r="L2" s="170" t="s">
        <v>540</v>
      </c>
      <c r="M2" s="170" t="s">
        <v>547</v>
      </c>
    </row>
    <row r="3" spans="1:13" x14ac:dyDescent="0.25">
      <c r="A3" s="172" t="s">
        <v>550</v>
      </c>
      <c r="B3" s="166" t="s">
        <v>548</v>
      </c>
      <c r="C3" s="167">
        <v>320</v>
      </c>
      <c r="D3" s="167"/>
      <c r="E3" s="168"/>
      <c r="F3" s="169">
        <f t="shared" si="0"/>
        <v>320</v>
      </c>
      <c r="G3" s="54"/>
      <c r="H3" s="313" t="s">
        <v>259</v>
      </c>
      <c r="I3" s="314"/>
      <c r="J3" s="315"/>
      <c r="K3" s="173">
        <v>12</v>
      </c>
      <c r="L3" s="174">
        <f>K3*M3</f>
        <v>110402.88</v>
      </c>
      <c r="M3" s="174">
        <f>$F$13</f>
        <v>9200.24</v>
      </c>
    </row>
    <row r="4" spans="1:13" ht="14.45" customHeight="1" x14ac:dyDescent="0.25">
      <c r="A4" s="165" t="s">
        <v>551</v>
      </c>
      <c r="B4" s="166" t="s">
        <v>526</v>
      </c>
      <c r="C4" s="167">
        <v>810</v>
      </c>
      <c r="D4" s="167"/>
      <c r="E4" s="168">
        <v>344.03</v>
      </c>
      <c r="F4" s="169">
        <f t="shared" si="0"/>
        <v>1154.03</v>
      </c>
      <c r="G4" s="54"/>
      <c r="H4" s="308"/>
      <c r="I4" s="309"/>
      <c r="J4" s="309"/>
      <c r="K4" s="173"/>
      <c r="L4" s="174"/>
      <c r="M4" s="174"/>
    </row>
    <row r="5" spans="1:13" x14ac:dyDescent="0.25">
      <c r="A5" s="165" t="s">
        <v>552</v>
      </c>
      <c r="B5" s="176" t="s">
        <v>548</v>
      </c>
      <c r="C5" s="167">
        <v>320</v>
      </c>
      <c r="D5" s="167"/>
      <c r="E5" s="168"/>
      <c r="F5" s="169">
        <f t="shared" si="0"/>
        <v>320</v>
      </c>
      <c r="G5" s="54"/>
      <c r="H5" s="308"/>
      <c r="I5" s="309"/>
      <c r="J5" s="309"/>
      <c r="K5" s="173"/>
      <c r="L5" s="174"/>
      <c r="M5" s="174"/>
    </row>
    <row r="6" spans="1:13" x14ac:dyDescent="0.25">
      <c r="A6" s="177" t="s">
        <v>553</v>
      </c>
      <c r="B6" s="166" t="s">
        <v>526</v>
      </c>
      <c r="C6" s="167">
        <v>810</v>
      </c>
      <c r="D6" s="167"/>
      <c r="E6" s="178">
        <v>221.68</v>
      </c>
      <c r="F6" s="169">
        <f t="shared" si="0"/>
        <v>1031.68</v>
      </c>
      <c r="G6" s="54"/>
      <c r="H6" s="308"/>
      <c r="I6" s="309"/>
      <c r="J6" s="309"/>
      <c r="K6" s="173"/>
      <c r="L6" s="174"/>
      <c r="M6" s="174"/>
    </row>
    <row r="7" spans="1:13" x14ac:dyDescent="0.25">
      <c r="A7" s="165" t="s">
        <v>554</v>
      </c>
      <c r="B7" s="166" t="s">
        <v>526</v>
      </c>
      <c r="C7" s="167">
        <v>810</v>
      </c>
      <c r="D7" s="167"/>
      <c r="E7" s="168">
        <v>888.29</v>
      </c>
      <c r="F7" s="169">
        <f t="shared" si="0"/>
        <v>1698.29</v>
      </c>
      <c r="G7" s="54"/>
      <c r="H7" s="308"/>
      <c r="I7" s="309"/>
      <c r="J7" s="309"/>
      <c r="K7" s="173"/>
      <c r="L7" s="174"/>
      <c r="M7" s="174"/>
    </row>
    <row r="8" spans="1:13" x14ac:dyDescent="0.25">
      <c r="A8" s="172" t="s">
        <v>555</v>
      </c>
      <c r="B8" s="179" t="s">
        <v>548</v>
      </c>
      <c r="C8" s="167">
        <v>320</v>
      </c>
      <c r="D8" s="167"/>
      <c r="E8" s="168"/>
      <c r="F8" s="169">
        <f t="shared" si="0"/>
        <v>320</v>
      </c>
      <c r="G8" s="54"/>
      <c r="H8" s="308"/>
      <c r="I8" s="309"/>
      <c r="J8" s="309"/>
      <c r="K8" s="173"/>
      <c r="L8" s="174"/>
      <c r="M8" s="174"/>
    </row>
    <row r="9" spans="1:13" x14ac:dyDescent="0.25">
      <c r="A9" s="172" t="s">
        <v>556</v>
      </c>
      <c r="B9" s="166" t="s">
        <v>526</v>
      </c>
      <c r="C9" s="167">
        <v>810</v>
      </c>
      <c r="D9" s="167"/>
      <c r="E9" s="168">
        <v>1437.26</v>
      </c>
      <c r="F9" s="169">
        <f t="shared" si="0"/>
        <v>2247.2600000000002</v>
      </c>
      <c r="G9" s="54"/>
      <c r="H9" s="308"/>
      <c r="I9" s="309"/>
      <c r="J9" s="309"/>
      <c r="K9" s="173"/>
      <c r="L9" s="174"/>
      <c r="M9" s="174"/>
    </row>
    <row r="10" spans="1:13" ht="15" customHeight="1" x14ac:dyDescent="0.25">
      <c r="A10" s="182" t="s">
        <v>557</v>
      </c>
      <c r="B10" s="166" t="s">
        <v>526</v>
      </c>
      <c r="C10" s="167">
        <v>810</v>
      </c>
      <c r="D10" s="167"/>
      <c r="E10" s="168">
        <v>221.68</v>
      </c>
      <c r="F10" s="169">
        <f t="shared" si="0"/>
        <v>1031.68</v>
      </c>
      <c r="G10" s="54"/>
      <c r="H10" s="308"/>
      <c r="I10" s="309"/>
      <c r="J10" s="309"/>
      <c r="K10" s="173"/>
      <c r="L10" s="174"/>
      <c r="M10" s="174"/>
    </row>
    <row r="11" spans="1:13" ht="14.45" customHeight="1" x14ac:dyDescent="0.25">
      <c r="A11" s="184"/>
      <c r="B11" s="185"/>
      <c r="C11" s="167"/>
      <c r="D11" s="167"/>
      <c r="E11" s="178"/>
      <c r="F11" s="169"/>
      <c r="G11" s="54"/>
      <c r="H11" s="308"/>
      <c r="I11" s="309"/>
      <c r="J11" s="309"/>
      <c r="K11" s="173"/>
      <c r="L11" s="174"/>
      <c r="M11" s="174"/>
    </row>
    <row r="12" spans="1:13" x14ac:dyDescent="0.25">
      <c r="A12" s="165"/>
      <c r="B12" s="185"/>
      <c r="C12" s="167"/>
      <c r="D12" s="167"/>
      <c r="E12" s="168"/>
      <c r="F12" s="169"/>
      <c r="G12" s="54"/>
      <c r="H12" s="308"/>
      <c r="I12" s="309"/>
      <c r="J12" s="309"/>
      <c r="K12" s="173"/>
      <c r="L12" s="174"/>
      <c r="M12" s="174"/>
    </row>
    <row r="13" spans="1:13" ht="17.100000000000001" customHeight="1" x14ac:dyDescent="0.25">
      <c r="A13" s="316"/>
      <c r="B13" s="316"/>
      <c r="C13" s="316"/>
      <c r="D13" s="54"/>
      <c r="E13" s="186" t="s">
        <v>527</v>
      </c>
      <c r="F13" s="186">
        <f>SUM(F2:F12)</f>
        <v>9200.24</v>
      </c>
      <c r="G13" s="209">
        <f>(F13*0.375)+F13</f>
        <v>12650.33</v>
      </c>
      <c r="H13" s="308"/>
      <c r="I13" s="309"/>
      <c r="J13" s="309"/>
      <c r="K13" s="173"/>
      <c r="L13" s="174"/>
      <c r="M13" s="174"/>
    </row>
    <row r="14" spans="1:13" ht="15.75" thickBot="1" x14ac:dyDescent="0.3">
      <c r="A14" s="54" t="s">
        <v>534</v>
      </c>
      <c r="B14" s="54"/>
      <c r="C14" s="54"/>
      <c r="D14" s="54"/>
      <c r="E14" s="187" t="s">
        <v>531</v>
      </c>
      <c r="F14" s="188" t="s">
        <v>532</v>
      </c>
      <c r="H14" s="318"/>
      <c r="I14" s="319"/>
      <c r="J14" s="319"/>
      <c r="K14" s="191"/>
      <c r="L14" s="192"/>
      <c r="M14" s="192"/>
    </row>
    <row r="15" spans="1:13" ht="14.45" customHeight="1" thickBot="1" x14ac:dyDescent="0.3">
      <c r="A15" s="54" t="s">
        <v>535</v>
      </c>
      <c r="B15" s="54"/>
      <c r="C15" s="54"/>
      <c r="D15" s="54"/>
      <c r="E15" s="189">
        <v>320</v>
      </c>
      <c r="F15" s="190">
        <v>810</v>
      </c>
      <c r="H15" s="317" t="s">
        <v>546</v>
      </c>
      <c r="I15" s="317"/>
      <c r="J15" s="317"/>
      <c r="K15" s="180">
        <f>SUM(K3:K14)</f>
        <v>12</v>
      </c>
      <c r="L15" s="181">
        <f>SUM(L3:L14)</f>
        <v>110402.88</v>
      </c>
    </row>
    <row r="16" spans="1:13" ht="15" customHeight="1" thickTop="1" x14ac:dyDescent="0.25">
      <c r="A16" s="54" t="s">
        <v>536</v>
      </c>
      <c r="B16" s="54"/>
      <c r="C16" s="54"/>
      <c r="D16" s="54"/>
      <c r="E16" s="54"/>
      <c r="F16" s="54"/>
      <c r="L16" s="183"/>
      <c r="M16" s="175"/>
    </row>
    <row r="17" spans="1:9" ht="26.45" customHeight="1" x14ac:dyDescent="0.25">
      <c r="A17" s="153"/>
      <c r="B17" s="54"/>
      <c r="C17" s="54"/>
      <c r="D17" s="54"/>
      <c r="E17" s="54"/>
      <c r="F17" s="171"/>
      <c r="H17" s="54"/>
      <c r="I17" s="54"/>
    </row>
    <row r="18" spans="1:9" x14ac:dyDescent="0.25">
      <c r="A18" s="162"/>
      <c r="E18" s="99" t="s">
        <v>609</v>
      </c>
      <c r="F18" s="206">
        <f>AVERAGE(F2:F12)</f>
        <v>1022.2488888888888</v>
      </c>
    </row>
    <row r="19" spans="1:9" x14ac:dyDescent="0.25">
      <c r="A19" s="162"/>
    </row>
    <row r="20" spans="1:9" x14ac:dyDescent="0.25">
      <c r="A20" s="162"/>
    </row>
    <row r="21" spans="1:9" x14ac:dyDescent="0.25">
      <c r="A21" s="162"/>
    </row>
    <row r="22" spans="1:9" x14ac:dyDescent="0.25">
      <c r="A22" s="162"/>
    </row>
    <row r="23" spans="1:9" x14ac:dyDescent="0.25">
      <c r="A23" s="162"/>
    </row>
    <row r="24" spans="1:9" x14ac:dyDescent="0.25">
      <c r="A24" s="162"/>
    </row>
    <row r="25" spans="1:9" x14ac:dyDescent="0.25">
      <c r="A25" s="162" t="s">
        <v>612</v>
      </c>
    </row>
    <row r="26" spans="1:9" x14ac:dyDescent="0.25">
      <c r="A26" s="162" t="s">
        <v>613</v>
      </c>
    </row>
    <row r="27" spans="1:9" x14ac:dyDescent="0.25">
      <c r="A27" s="162"/>
    </row>
    <row r="28" spans="1:9" x14ac:dyDescent="0.25">
      <c r="A28" s="162"/>
    </row>
    <row r="29" spans="1:9" x14ac:dyDescent="0.25">
      <c r="A29" s="162"/>
    </row>
    <row r="30" spans="1:9" x14ac:dyDescent="0.25">
      <c r="A30" s="162"/>
    </row>
    <row r="31" spans="1:9" x14ac:dyDescent="0.25">
      <c r="A31" s="162"/>
    </row>
    <row r="32" spans="1:9" x14ac:dyDescent="0.25">
      <c r="A32" s="162"/>
    </row>
    <row r="33" spans="1:1" x14ac:dyDescent="0.25">
      <c r="A33" s="162"/>
    </row>
    <row r="34" spans="1:1" x14ac:dyDescent="0.25">
      <c r="A34" s="162"/>
    </row>
    <row r="35" spans="1:1" x14ac:dyDescent="0.25">
      <c r="A35" s="162"/>
    </row>
    <row r="36" spans="1:1" x14ac:dyDescent="0.25">
      <c r="A36" s="162"/>
    </row>
    <row r="37" spans="1:1" x14ac:dyDescent="0.25">
      <c r="A37" s="162"/>
    </row>
    <row r="38" spans="1:1" x14ac:dyDescent="0.25">
      <c r="A38" s="162"/>
    </row>
    <row r="39" spans="1:1" x14ac:dyDescent="0.25">
      <c r="A39" s="162"/>
    </row>
    <row r="40" spans="1:1" x14ac:dyDescent="0.25">
      <c r="A40" s="162"/>
    </row>
    <row r="41" spans="1:1" x14ac:dyDescent="0.25">
      <c r="A41" s="162"/>
    </row>
    <row r="42" spans="1:1" x14ac:dyDescent="0.25">
      <c r="A42" s="162"/>
    </row>
    <row r="43" spans="1:1" x14ac:dyDescent="0.25">
      <c r="A43" s="162"/>
    </row>
    <row r="44" spans="1:1" x14ac:dyDescent="0.25">
      <c r="A44" s="162"/>
    </row>
    <row r="45" spans="1:1" x14ac:dyDescent="0.25">
      <c r="A45" s="162"/>
    </row>
    <row r="46" spans="1:1" x14ac:dyDescent="0.25">
      <c r="A46" s="162"/>
    </row>
    <row r="47" spans="1:1" x14ac:dyDescent="0.25">
      <c r="A47" s="162"/>
    </row>
    <row r="48" spans="1:1" x14ac:dyDescent="0.25">
      <c r="A48" s="162"/>
    </row>
    <row r="49" spans="1:1" x14ac:dyDescent="0.25">
      <c r="A49" s="162"/>
    </row>
    <row r="50" spans="1:1" x14ac:dyDescent="0.25">
      <c r="A50" s="162"/>
    </row>
    <row r="51" spans="1:1" x14ac:dyDescent="0.25">
      <c r="A51" s="162"/>
    </row>
    <row r="52" spans="1:1" x14ac:dyDescent="0.25">
      <c r="A52" s="162"/>
    </row>
    <row r="53" spans="1:1" x14ac:dyDescent="0.25">
      <c r="A53" s="162"/>
    </row>
    <row r="54" spans="1:1" x14ac:dyDescent="0.25">
      <c r="A54" s="162"/>
    </row>
    <row r="55" spans="1:1" x14ac:dyDescent="0.25">
      <c r="A55" s="162"/>
    </row>
    <row r="56" spans="1:1" x14ac:dyDescent="0.25">
      <c r="A56" s="162"/>
    </row>
    <row r="57" spans="1:1" x14ac:dyDescent="0.25">
      <c r="A57" s="162"/>
    </row>
    <row r="58" spans="1:1" x14ac:dyDescent="0.25">
      <c r="A58" s="162"/>
    </row>
    <row r="59" spans="1:1" x14ac:dyDescent="0.25">
      <c r="A59" s="162"/>
    </row>
    <row r="60" spans="1:1" x14ac:dyDescent="0.25">
      <c r="A60" s="162"/>
    </row>
    <row r="61" spans="1:1" x14ac:dyDescent="0.25">
      <c r="A61" s="162"/>
    </row>
    <row r="62" spans="1:1" x14ac:dyDescent="0.25">
      <c r="A62" s="162"/>
    </row>
    <row r="63" spans="1:1" x14ac:dyDescent="0.25">
      <c r="A63" s="162"/>
    </row>
    <row r="64" spans="1:1" x14ac:dyDescent="0.25">
      <c r="A64" s="162"/>
    </row>
    <row r="65" spans="1:1" x14ac:dyDescent="0.25">
      <c r="A65" s="162"/>
    </row>
    <row r="66" spans="1:1" x14ac:dyDescent="0.25">
      <c r="A66" s="162"/>
    </row>
    <row r="67" spans="1:1" x14ac:dyDescent="0.25">
      <c r="A67" s="162"/>
    </row>
    <row r="68" spans="1:1" x14ac:dyDescent="0.25">
      <c r="A68" s="162"/>
    </row>
    <row r="69" spans="1:1" x14ac:dyDescent="0.25">
      <c r="A69" s="162"/>
    </row>
  </sheetData>
  <mergeCells count="15">
    <mergeCell ref="H12:J12"/>
    <mergeCell ref="A13:C13"/>
    <mergeCell ref="H13:J13"/>
    <mergeCell ref="H15:J15"/>
    <mergeCell ref="H14:J14"/>
    <mergeCell ref="H7:J7"/>
    <mergeCell ref="H8:J8"/>
    <mergeCell ref="H9:J9"/>
    <mergeCell ref="H10:J10"/>
    <mergeCell ref="H11:J11"/>
    <mergeCell ref="H6:J6"/>
    <mergeCell ref="H2:J2"/>
    <mergeCell ref="H3:J3"/>
    <mergeCell ref="H4:J4"/>
    <mergeCell ref="H5:J5"/>
  </mergeCells>
  <conditionalFormatting sqref="B2:B3">
    <cfRule type="cellIs" dxfId="5" priority="11" operator="equal">
      <formula>"Capital"</formula>
    </cfRule>
    <cfRule type="cellIs" dxfId="4" priority="12" operator="equal">
      <formula>"Interior"</formula>
    </cfRule>
  </conditionalFormatting>
  <conditionalFormatting sqref="B4:B7">
    <cfRule type="cellIs" dxfId="3" priority="3" operator="equal">
      <formula>"Capital"</formula>
    </cfRule>
    <cfRule type="cellIs" dxfId="2" priority="4" operator="equal">
      <formula>"Interior"</formula>
    </cfRule>
  </conditionalFormatting>
  <conditionalFormatting sqref="B8:B12">
    <cfRule type="cellIs" dxfId="1" priority="1" operator="equal">
      <formula>"Capital"</formula>
    </cfRule>
    <cfRule type="cellIs" dxfId="0" priority="2" operator="equal">
      <formula>"Interior"</formula>
    </cfRule>
  </conditionalFormatting>
  <dataValidations count="2">
    <dataValidation type="list" allowBlank="1" showInputMessage="1" showErrorMessage="1" sqref="B2:B12" xr:uid="{00000000-0002-0000-0400-000000000000}">
      <formula1>"capital, interior"</formula1>
    </dataValidation>
    <dataValidation type="list" allowBlank="1" showInputMessage="1" showErrorMessage="1" sqref="K3:K14" xr:uid="{00000000-0002-0000-0400-000001000000}">
      <formula1>$A$18:$A$69</formula1>
    </dataValidation>
  </dataValidation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5">
    <tabColor theme="0"/>
  </sheetPr>
  <dimension ref="A1:CA36"/>
  <sheetViews>
    <sheetView workbookViewId="0">
      <selection activeCell="CA2" sqref="B2:CA2"/>
    </sheetView>
  </sheetViews>
  <sheetFormatPr defaultRowHeight="15" x14ac:dyDescent="0.25"/>
  <cols>
    <col min="2" max="2" width="11.28515625" customWidth="1"/>
    <col min="3" max="3" width="9.7109375" customWidth="1"/>
    <col min="5" max="5" width="14.5703125" customWidth="1"/>
    <col min="6" max="6" width="36.5703125" customWidth="1"/>
    <col min="7" max="8" width="10.7109375" bestFit="1" customWidth="1"/>
    <col min="9" max="11" width="10.5703125" bestFit="1" customWidth="1"/>
    <col min="12" max="12" width="9.140625" customWidth="1"/>
    <col min="15" max="15" width="10.7109375" customWidth="1"/>
    <col min="16" max="16" width="10.7109375" bestFit="1" customWidth="1"/>
    <col min="17" max="19" width="10.5703125" bestFit="1" customWidth="1"/>
  </cols>
  <sheetData>
    <row r="1" spans="1:79" x14ac:dyDescent="0.25">
      <c r="A1" s="38">
        <f>COLUMN()</f>
        <v>1</v>
      </c>
      <c r="B1" s="38">
        <f>COLUMN()</f>
        <v>2</v>
      </c>
      <c r="C1" s="38">
        <f>COLUMN()</f>
        <v>3</v>
      </c>
      <c r="D1" s="38">
        <f>COLUMN()</f>
        <v>4</v>
      </c>
      <c r="E1" s="38">
        <f>COLUMN()</f>
        <v>5</v>
      </c>
      <c r="F1" s="38">
        <f>COLUMN()</f>
        <v>6</v>
      </c>
      <c r="G1" s="38">
        <f>COLUMN()</f>
        <v>7</v>
      </c>
      <c r="H1" s="38">
        <f>COLUMN()</f>
        <v>8</v>
      </c>
      <c r="I1" s="38">
        <f>COLUMN()</f>
        <v>9</v>
      </c>
      <c r="J1">
        <f>COLUMN()</f>
        <v>10</v>
      </c>
      <c r="K1">
        <f>COLUMN()</f>
        <v>11</v>
      </c>
      <c r="L1">
        <f>COLUMN()</f>
        <v>12</v>
      </c>
      <c r="M1">
        <f>COLUMN()</f>
        <v>13</v>
      </c>
      <c r="N1">
        <f>COLUMN()</f>
        <v>14</v>
      </c>
      <c r="O1">
        <f>COLUMN()</f>
        <v>15</v>
      </c>
      <c r="P1">
        <f>COLUMN()</f>
        <v>16</v>
      </c>
      <c r="Q1">
        <f>COLUMN()</f>
        <v>17</v>
      </c>
      <c r="R1">
        <f>COLUMN()</f>
        <v>18</v>
      </c>
      <c r="S1">
        <f>COLUMN()</f>
        <v>19</v>
      </c>
      <c r="T1">
        <f>COLUMN()</f>
        <v>20</v>
      </c>
      <c r="U1">
        <f>COLUMN()</f>
        <v>21</v>
      </c>
      <c r="V1">
        <f>COLUMN()</f>
        <v>22</v>
      </c>
      <c r="W1">
        <f>COLUMN()</f>
        <v>23</v>
      </c>
      <c r="X1">
        <f>COLUMN()</f>
        <v>24</v>
      </c>
      <c r="Y1">
        <f>COLUMN()</f>
        <v>25</v>
      </c>
      <c r="Z1">
        <f>COLUMN()</f>
        <v>26</v>
      </c>
      <c r="AA1">
        <f>COLUMN()</f>
        <v>27</v>
      </c>
      <c r="AB1">
        <f>COLUMN()</f>
        <v>28</v>
      </c>
      <c r="AC1">
        <f>COLUMN()</f>
        <v>29</v>
      </c>
      <c r="AD1">
        <f>COLUMN()</f>
        <v>30</v>
      </c>
      <c r="AE1">
        <f>COLUMN()</f>
        <v>31</v>
      </c>
      <c r="AF1">
        <f>COLUMN()</f>
        <v>32</v>
      </c>
      <c r="AG1">
        <f>COLUMN()</f>
        <v>33</v>
      </c>
      <c r="AH1">
        <f>COLUMN()</f>
        <v>34</v>
      </c>
      <c r="AI1">
        <f>COLUMN()</f>
        <v>35</v>
      </c>
      <c r="AJ1">
        <f>COLUMN()</f>
        <v>36</v>
      </c>
      <c r="AK1">
        <f>COLUMN()</f>
        <v>37</v>
      </c>
      <c r="AL1">
        <f>COLUMN()</f>
        <v>38</v>
      </c>
      <c r="AM1">
        <f>COLUMN()</f>
        <v>39</v>
      </c>
      <c r="AN1">
        <f>COLUMN()</f>
        <v>40</v>
      </c>
      <c r="AO1">
        <f>COLUMN()</f>
        <v>41</v>
      </c>
      <c r="AP1">
        <f>COLUMN()</f>
        <v>42</v>
      </c>
      <c r="AQ1">
        <f>COLUMN()</f>
        <v>43</v>
      </c>
      <c r="AR1">
        <f>COLUMN()</f>
        <v>44</v>
      </c>
      <c r="AS1">
        <f>COLUMN()</f>
        <v>45</v>
      </c>
      <c r="AT1">
        <f>COLUMN()</f>
        <v>46</v>
      </c>
      <c r="AU1">
        <f>COLUMN()</f>
        <v>47</v>
      </c>
      <c r="AV1">
        <f>COLUMN()</f>
        <v>48</v>
      </c>
      <c r="AW1">
        <f>COLUMN()</f>
        <v>49</v>
      </c>
      <c r="AX1">
        <f>COLUMN()</f>
        <v>50</v>
      </c>
      <c r="AY1">
        <f>COLUMN()</f>
        <v>51</v>
      </c>
      <c r="AZ1">
        <f>COLUMN()</f>
        <v>52</v>
      </c>
      <c r="BA1">
        <f>COLUMN()</f>
        <v>53</v>
      </c>
      <c r="BB1">
        <f>COLUMN()</f>
        <v>54</v>
      </c>
      <c r="BC1">
        <f>COLUMN()</f>
        <v>55</v>
      </c>
      <c r="BD1">
        <f>COLUMN()</f>
        <v>56</v>
      </c>
      <c r="BE1">
        <f>COLUMN()</f>
        <v>57</v>
      </c>
      <c r="BF1">
        <f>COLUMN()</f>
        <v>58</v>
      </c>
      <c r="BG1">
        <f>COLUMN()</f>
        <v>59</v>
      </c>
      <c r="BH1">
        <f>COLUMN()</f>
        <v>60</v>
      </c>
      <c r="BI1">
        <f>COLUMN()</f>
        <v>61</v>
      </c>
      <c r="BJ1">
        <f>COLUMN()</f>
        <v>62</v>
      </c>
      <c r="BK1">
        <f>COLUMN()</f>
        <v>63</v>
      </c>
      <c r="BL1">
        <f>COLUMN()</f>
        <v>64</v>
      </c>
      <c r="BM1">
        <f>COLUMN()</f>
        <v>65</v>
      </c>
      <c r="BN1">
        <f>COLUMN()</f>
        <v>66</v>
      </c>
      <c r="BO1">
        <f>COLUMN()</f>
        <v>67</v>
      </c>
      <c r="BP1">
        <f>COLUMN()</f>
        <v>68</v>
      </c>
      <c r="BQ1">
        <f>COLUMN()</f>
        <v>69</v>
      </c>
      <c r="BR1">
        <f>COLUMN()</f>
        <v>70</v>
      </c>
      <c r="BS1">
        <f>COLUMN()</f>
        <v>71</v>
      </c>
      <c r="BT1">
        <f>COLUMN()</f>
        <v>72</v>
      </c>
      <c r="BU1">
        <f>COLUMN()</f>
        <v>73</v>
      </c>
      <c r="BV1">
        <f>COLUMN()</f>
        <v>74</v>
      </c>
      <c r="BW1">
        <f>COLUMN()</f>
        <v>75</v>
      </c>
      <c r="BX1">
        <f>COLUMN()</f>
        <v>76</v>
      </c>
      <c r="BY1">
        <f>COLUMN()</f>
        <v>77</v>
      </c>
      <c r="BZ1">
        <f>COLUMN()</f>
        <v>78</v>
      </c>
      <c r="CA1">
        <f>COLUMN()</f>
        <v>79</v>
      </c>
    </row>
    <row r="2" spans="1:79" x14ac:dyDescent="0.25">
      <c r="A2" s="38">
        <f>ROW()</f>
        <v>2</v>
      </c>
      <c r="B2" s="42" t="s">
        <v>2</v>
      </c>
      <c r="C2" s="42" t="s">
        <v>3</v>
      </c>
      <c r="D2" s="42" t="s">
        <v>69</v>
      </c>
      <c r="E2" s="42" t="s">
        <v>442</v>
      </c>
      <c r="F2" s="42" t="s">
        <v>461</v>
      </c>
      <c r="G2" s="42" t="s">
        <v>462</v>
      </c>
      <c r="H2" s="42" t="s">
        <v>463</v>
      </c>
      <c r="I2" s="42" t="s">
        <v>464</v>
      </c>
      <c r="J2" s="47" t="s">
        <v>15</v>
      </c>
      <c r="K2" s="47" t="s">
        <v>35</v>
      </c>
      <c r="L2" s="47" t="s">
        <v>36</v>
      </c>
      <c r="M2" s="47" t="s">
        <v>457</v>
      </c>
      <c r="N2" s="47" t="s">
        <v>26</v>
      </c>
      <c r="O2" s="47" t="str">
        <f>'2. Formulário Ações'!G11</f>
        <v>Início</v>
      </c>
      <c r="P2" s="47" t="str">
        <f>'2. Formulário Ações'!H11</f>
        <v>Término</v>
      </c>
      <c r="Q2" s="47" t="str">
        <f>'2. Formulário Ações'!I11</f>
        <v>Reprogramação 2020
(A)</v>
      </c>
      <c r="R2" s="47" t="str">
        <f>'2. Formulário Ações'!J11</f>
        <v>Programação 2021
(B)</v>
      </c>
      <c r="S2" s="47" t="str">
        <f>'2. Formulário Ações'!K11</f>
        <v>Valores                        (C=B-A)</v>
      </c>
      <c r="T2" s="47" t="str">
        <f>'2. Formulário Ações'!L11</f>
        <v>%
(D=C/A)</v>
      </c>
      <c r="U2" s="47" t="str">
        <f>'2. Formulário Ações'!M10</f>
        <v>% Partic.
(G)</v>
      </c>
      <c r="V2" s="47" t="str">
        <f>'2. Formulário Ações'!N10</f>
        <v>Elementos de despesa</v>
      </c>
      <c r="W2" s="47" t="str">
        <f>'2. Formulário Ações'!O10</f>
        <v>Centro de Custo</v>
      </c>
      <c r="X2" s="47" t="str">
        <f>'2. Formulário Ações'!P10</f>
        <v>Responsável pela Execução</v>
      </c>
      <c r="Y2" s="47" t="str">
        <f>'2. Formulário Ações'!Q11</f>
        <v>Quantitativo da Ação</v>
      </c>
      <c r="Z2" s="47" t="str">
        <f>'2. Formulário Ações'!R11</f>
        <v>Valor da Ação</v>
      </c>
      <c r="AA2" s="47" t="str">
        <f>'2. Formulário Ações'!S11</f>
        <v>Quantitativo da Ação</v>
      </c>
      <c r="AB2" s="47" t="str">
        <f>'2. Formulário Ações'!T11</f>
        <v>Valor da Ação</v>
      </c>
      <c r="AC2" s="47" t="str">
        <f>'2. Formulário Ações'!U11</f>
        <v>Quantitativo da Ação</v>
      </c>
      <c r="AD2" s="47" t="str">
        <f>'2. Formulário Ações'!V11</f>
        <v>Valor da Ação</v>
      </c>
      <c r="AE2" s="47" t="str">
        <f>'2. Formulário Ações'!W11</f>
        <v>Quantitativo da Ação</v>
      </c>
      <c r="AF2" s="47" t="str">
        <f>'2. Formulário Ações'!X11</f>
        <v>Valor da Ação</v>
      </c>
      <c r="AG2" s="47" t="str">
        <f>'2. Formulário Ações'!Y11</f>
        <v>Quantitativo da Ação</v>
      </c>
      <c r="AH2" s="47" t="str">
        <f>'2. Formulário Ações'!Z11</f>
        <v>Valor da Ação</v>
      </c>
      <c r="AI2" s="47" t="str">
        <f>'2. Formulário Ações'!AA11</f>
        <v>Quantitativo da Ação</v>
      </c>
      <c r="AJ2" s="47" t="str">
        <f>'2. Formulário Ações'!AB11</f>
        <v>Valor da Ação</v>
      </c>
      <c r="AK2" s="47" t="str">
        <f>'2. Formulário Ações'!AC11</f>
        <v>Quantitativo da Ação</v>
      </c>
      <c r="AL2" s="47" t="str">
        <f>'2. Formulário Ações'!AD11</f>
        <v>Valor da Ação</v>
      </c>
      <c r="AM2" s="47" t="str">
        <f>'2. Formulário Ações'!AE11</f>
        <v>Quantitativo da Ação</v>
      </c>
      <c r="AN2" s="47" t="str">
        <f>'2. Formulário Ações'!AF11</f>
        <v>Valor da Ação</v>
      </c>
      <c r="AO2" s="47" t="str">
        <f>'2. Formulário Ações'!AG11</f>
        <v>Quantitativo da Ação</v>
      </c>
      <c r="AP2" s="47" t="str">
        <f>'2. Formulário Ações'!AH11</f>
        <v>Valor da Ação</v>
      </c>
      <c r="AQ2" s="47" t="str">
        <f>'2. Formulário Ações'!AI11</f>
        <v>Quantitativo da Ação</v>
      </c>
      <c r="AR2" s="47" t="str">
        <f>'2. Formulário Ações'!AJ11</f>
        <v>Valor da Ação</v>
      </c>
      <c r="AS2" s="47" t="str">
        <f>'2. Formulário Ações'!AK11</f>
        <v>Quantitativo da Ação</v>
      </c>
      <c r="AT2" s="47" t="str">
        <f>'2. Formulário Ações'!AL11</f>
        <v>Valor da Ação</v>
      </c>
      <c r="AU2" s="47" t="str">
        <f>'2. Formulário Ações'!AM11</f>
        <v>Quantitativo da Ação</v>
      </c>
      <c r="AV2" s="47" t="str">
        <f>'2. Formulário Ações'!AN11</f>
        <v>Valor da Ação</v>
      </c>
      <c r="AW2" s="47" t="str">
        <f>'2. Formulário Ações'!AO11</f>
        <v>Quantitativo da Ação</v>
      </c>
      <c r="AX2" s="47" t="str">
        <f>'2. Formulário Ações'!AP11</f>
        <v>Valor da Ação</v>
      </c>
      <c r="AY2" s="47" t="str">
        <f>'2. Formulário Ações'!AQ11</f>
        <v>Quantitativo da Ação</v>
      </c>
      <c r="AZ2" s="47" t="str">
        <f>'2. Formulário Ações'!AR11</f>
        <v>Valor da Ação</v>
      </c>
      <c r="BA2" s="47" t="str">
        <f>'2. Formulário Ações'!AS11</f>
        <v>Quantitativo da Ação</v>
      </c>
      <c r="BB2" s="47" t="str">
        <f>'2. Formulário Ações'!AT11</f>
        <v>Valor da Ação</v>
      </c>
      <c r="BC2" s="47" t="str">
        <f>'2. Formulário Ações'!AU11</f>
        <v>Quantitativo da Ação</v>
      </c>
      <c r="BD2" s="47" t="str">
        <f>'2. Formulário Ações'!AV11</f>
        <v>Valor da Ação</v>
      </c>
      <c r="BE2" s="47" t="str">
        <f>'2. Formulário Ações'!AW11</f>
        <v>Quantitativo da Ação</v>
      </c>
      <c r="BF2" s="47" t="str">
        <f>'2. Formulário Ações'!AX11</f>
        <v>Valor da Ação</v>
      </c>
      <c r="BG2" s="47" t="str">
        <f>'2. Formulário Ações'!AY11</f>
        <v>Quantitativo da Ação</v>
      </c>
      <c r="BH2" s="47" t="str">
        <f>'2. Formulário Ações'!AZ11</f>
        <v>Valor da Ação</v>
      </c>
      <c r="BI2" s="47" t="str">
        <f>'2. Formulário Ações'!BA11</f>
        <v>Quantitativo da Ação</v>
      </c>
      <c r="BJ2" s="47" t="str">
        <f>'2. Formulário Ações'!BB11</f>
        <v>Valor da Ação</v>
      </c>
      <c r="BK2" s="47" t="str">
        <f>'2. Formulário Ações'!BC11</f>
        <v>Quantitativo da Ação</v>
      </c>
      <c r="BL2" s="47" t="str">
        <f>'2. Formulário Ações'!BD11</f>
        <v>Valor da Ação</v>
      </c>
      <c r="BM2" s="47" t="str">
        <f>'2. Formulário Ações'!BE11</f>
        <v>Quantitativo da Ação</v>
      </c>
      <c r="BN2" s="47" t="str">
        <f>'2. Formulário Ações'!BF11</f>
        <v>Valor da Ação</v>
      </c>
      <c r="BO2" s="47" t="str">
        <f>'2. Formulário Ações'!BG11</f>
        <v>Quantitativo da Ação</v>
      </c>
      <c r="BP2" s="47" t="str">
        <f>'2. Formulário Ações'!BH11</f>
        <v>Valor da Ação</v>
      </c>
      <c r="BQ2" s="47" t="str">
        <f>'2. Formulário Ações'!BI11</f>
        <v>Quantitativo da Ação</v>
      </c>
      <c r="BR2" s="47" t="str">
        <f>'2. Formulário Ações'!BJ11</f>
        <v>Valor da Ação</v>
      </c>
      <c r="BS2" s="47" t="str">
        <f>'2. Formulário Ações'!BK11</f>
        <v>Quantitativo da Ação</v>
      </c>
      <c r="BT2" s="47" t="str">
        <f>'2. Formulário Ações'!BL11</f>
        <v>Valor da Ação</v>
      </c>
      <c r="BU2" s="47" t="str">
        <f>'2. Formulário Ações'!BM11</f>
        <v>Quantitativo da Ação</v>
      </c>
      <c r="BV2" s="47" t="str">
        <f>'2. Formulário Ações'!BN11</f>
        <v>Valor da Ação</v>
      </c>
      <c r="BW2" s="47" t="str">
        <f>'2. Formulário Ações'!BO11</f>
        <v>Quantitativo da Ação</v>
      </c>
      <c r="BX2" s="47" t="str">
        <f>'2. Formulário Ações'!BP11</f>
        <v>Valor da Ação</v>
      </c>
      <c r="BY2" t="str">
        <f>'2. Formulário Ações'!BQ11</f>
        <v>Quantitativo da Ação</v>
      </c>
      <c r="BZ2" t="str">
        <f>'2. Formulário Ações'!BR11</f>
        <v>Valor da Ação</v>
      </c>
      <c r="CA2" t="str">
        <f>'2. Formulário Ações'!BT9</f>
        <v>Fatores contributivos pelo não atingimento da meta programada
(Se 80% abaixo do programado, favor justificar)</v>
      </c>
    </row>
    <row r="3" spans="1:79" x14ac:dyDescent="0.25">
      <c r="A3" s="38">
        <f>ROW()</f>
        <v>3</v>
      </c>
      <c r="B3" s="38" t="str">
        <f>'1. Formulário Identidade'!$C$8</f>
        <v>Comissão Ordinária</v>
      </c>
      <c r="C3" s="38" t="str">
        <f>'1. Formulário Identidade'!$C$9</f>
        <v>Anita Affonso Ferreira</v>
      </c>
      <c r="D3" s="38" t="str">
        <f>'1. Formulário Identidade'!$C$10</f>
        <v>Atividade</v>
      </c>
      <c r="E3" s="38">
        <f>'1. Formulário Identidade'!$C$11</f>
        <v>0</v>
      </c>
      <c r="F3" s="38" t="str">
        <f>'1. Formulário Identidade'!$C$12</f>
        <v>03.01.001 - Comissão de Ética e Disciplina do CAU/SP (CED – CAU/SP) - Atividades e Ações</v>
      </c>
      <c r="G3" s="38" t="str">
        <f>'1. Formulário Identidade'!$C$13</f>
        <v>Instruir processos de infração ao Código de Ética e emitir relatórios fundamentados, bem como acompanhar a toda a elaboração do Código de Ética</v>
      </c>
      <c r="H3" s="38" t="str">
        <f>'1. Formulário Identidade'!$C$14</f>
        <v>Promover o exercício ético e qualificado da profissão</v>
      </c>
      <c r="I3" s="38">
        <f>'1. Formulário Identidade'!$C$15</f>
        <v>0</v>
      </c>
      <c r="J3" s="38" t="str">
        <f>'1. Formulário Identidade'!$C$16</f>
        <v>Difusão do Código de Ética e Disciplina para Arquitetos e Urbanistas</v>
      </c>
      <c r="K3" s="47">
        <f>'2. Formulário Ações'!C13</f>
        <v>12</v>
      </c>
      <c r="L3" s="47">
        <f>'2. Formulário Ações'!D13</f>
        <v>0</v>
      </c>
      <c r="M3" s="47" t="str">
        <f>'2. Formulário Ações'!E13</f>
        <v>Reuniões Ordinárias</v>
      </c>
      <c r="N3" s="47" t="str">
        <f>'2. Formulário Ações'!F13</f>
        <v xml:space="preserve">12 deliberações 
</v>
      </c>
      <c r="O3" s="48">
        <f>'2. Formulário Ações'!G13</f>
        <v>44197</v>
      </c>
      <c r="P3" s="48">
        <f>'2. Formulário Ações'!H13</f>
        <v>44561</v>
      </c>
      <c r="Q3" s="49">
        <f>'2. Formulário Ações'!I13</f>
        <v>58436.555</v>
      </c>
      <c r="R3" s="49">
        <f>'2. Formulário Ações'!J13</f>
        <v>151803.96</v>
      </c>
      <c r="S3" s="49">
        <f>'2. Formulário Ações'!K13</f>
        <v>93367.404999999999</v>
      </c>
      <c r="T3" s="50">
        <f>'2. Formulário Ações'!L13</f>
        <v>1.5977568321746551</v>
      </c>
      <c r="U3" s="50">
        <f>'2. Formulário Ações'!M13</f>
        <v>0.35824962196106142</v>
      </c>
      <c r="V3" s="47">
        <f>'2. Formulário Ações'!N13</f>
        <v>0</v>
      </c>
      <c r="W3" s="47">
        <f>'2. Formulário Ações'!O13</f>
        <v>0</v>
      </c>
      <c r="X3" s="49" t="str">
        <f>'2. Formulário Ações'!P13</f>
        <v>Anita Affonso Ferreira</v>
      </c>
      <c r="Y3">
        <f>'2. Formulário Ações'!Q12</f>
        <v>0</v>
      </c>
      <c r="Z3">
        <f>'2. Formulário Ações'!R12</f>
        <v>0</v>
      </c>
      <c r="AA3">
        <f>'2. Formulário Ações'!S12</f>
        <v>0</v>
      </c>
      <c r="AB3">
        <f>'2. Formulário Ações'!T12</f>
        <v>0</v>
      </c>
      <c r="AC3">
        <f>'2. Formulário Ações'!U12</f>
        <v>0</v>
      </c>
      <c r="AD3">
        <f>'2. Formulário Ações'!V12</f>
        <v>0</v>
      </c>
      <c r="AE3">
        <f>'2. Formulário Ações'!W12</f>
        <v>0</v>
      </c>
      <c r="AF3">
        <f>'2. Formulário Ações'!X12</f>
        <v>0</v>
      </c>
      <c r="AG3">
        <f>'2. Formulário Ações'!Y12</f>
        <v>0</v>
      </c>
      <c r="AH3">
        <f>'2. Formulário Ações'!Z12</f>
        <v>0</v>
      </c>
      <c r="AI3">
        <f>'2. Formulário Ações'!AA12</f>
        <v>0</v>
      </c>
      <c r="AJ3">
        <f>'2. Formulário Ações'!AB12</f>
        <v>0</v>
      </c>
      <c r="AK3">
        <f>'2. Formulário Ações'!AC12</f>
        <v>0</v>
      </c>
      <c r="AL3">
        <f>'2. Formulário Ações'!AD12</f>
        <v>0</v>
      </c>
      <c r="AM3">
        <f>'2. Formulário Ações'!AE12</f>
        <v>0</v>
      </c>
      <c r="AN3">
        <f>'2. Formulário Ações'!AF12</f>
        <v>0</v>
      </c>
      <c r="AO3">
        <f>'2. Formulário Ações'!AG12</f>
        <v>0</v>
      </c>
      <c r="AP3">
        <f>'2. Formulário Ações'!AH12</f>
        <v>0</v>
      </c>
      <c r="AQ3">
        <f>'2. Formulário Ações'!AI12</f>
        <v>0</v>
      </c>
      <c r="AR3">
        <f>'2. Formulário Ações'!AJ12</f>
        <v>0</v>
      </c>
      <c r="AS3">
        <f>'2. Formulário Ações'!AK12</f>
        <v>0</v>
      </c>
      <c r="AT3">
        <f>'2. Formulário Ações'!AL12</f>
        <v>0</v>
      </c>
      <c r="AU3">
        <f>'2. Formulário Ações'!AM12</f>
        <v>0</v>
      </c>
      <c r="AV3">
        <f>'2. Formulário Ações'!AN12</f>
        <v>0</v>
      </c>
      <c r="AW3">
        <f>'2. Formulário Ações'!AO12</f>
        <v>0</v>
      </c>
      <c r="AX3">
        <f>'2. Formulário Ações'!AP12</f>
        <v>0</v>
      </c>
      <c r="AY3">
        <f>'2. Formulário Ações'!AQ12</f>
        <v>0</v>
      </c>
      <c r="AZ3">
        <f>'2. Formulário Ações'!AR12</f>
        <v>0</v>
      </c>
      <c r="BA3">
        <f>'2. Formulário Ações'!AS12</f>
        <v>0</v>
      </c>
      <c r="BB3">
        <f>'2. Formulário Ações'!AT12</f>
        <v>0</v>
      </c>
      <c r="BC3">
        <f>'2. Formulário Ações'!AU12</f>
        <v>0</v>
      </c>
      <c r="BD3">
        <f>'2. Formulário Ações'!AV12</f>
        <v>0</v>
      </c>
      <c r="BE3">
        <f>'2. Formulário Ações'!AW12</f>
        <v>0</v>
      </c>
      <c r="BF3">
        <f>'2. Formulário Ações'!AX12</f>
        <v>0</v>
      </c>
      <c r="BG3">
        <f>'2. Formulário Ações'!AY12</f>
        <v>0</v>
      </c>
      <c r="BH3">
        <f>'2. Formulário Ações'!AZ12</f>
        <v>0</v>
      </c>
      <c r="BI3">
        <f>'2. Formulário Ações'!BA12</f>
        <v>0</v>
      </c>
      <c r="BJ3">
        <f>'2. Formulário Ações'!BB12</f>
        <v>0</v>
      </c>
      <c r="BK3">
        <f>'2. Formulário Ações'!BC12</f>
        <v>0</v>
      </c>
      <c r="BL3">
        <f>'2. Formulário Ações'!BD12</f>
        <v>0</v>
      </c>
      <c r="BM3">
        <f>'2. Formulário Ações'!BE12</f>
        <v>0</v>
      </c>
      <c r="BN3">
        <f>'2. Formulário Ações'!BF12</f>
        <v>0</v>
      </c>
      <c r="BO3">
        <f>'2. Formulário Ações'!BG12</f>
        <v>0</v>
      </c>
      <c r="BP3">
        <f>'2. Formulário Ações'!BH12</f>
        <v>0</v>
      </c>
      <c r="BQ3">
        <f>'2. Formulário Ações'!BI12</f>
        <v>0</v>
      </c>
      <c r="BR3">
        <f>'2. Formulário Ações'!BJ12</f>
        <v>0</v>
      </c>
      <c r="BS3">
        <f>'2. Formulário Ações'!BK12</f>
        <v>0</v>
      </c>
      <c r="BT3">
        <f>'2. Formulário Ações'!BL12</f>
        <v>0</v>
      </c>
      <c r="BU3">
        <f>'2. Formulário Ações'!BM12</f>
        <v>0</v>
      </c>
      <c r="BV3">
        <f>'2. Formulário Ações'!BN12</f>
        <v>0</v>
      </c>
      <c r="BW3">
        <f>'2. Formulário Ações'!BO12</f>
        <v>0</v>
      </c>
      <c r="BX3">
        <f>'2. Formulário Ações'!BP12</f>
        <v>0</v>
      </c>
      <c r="BY3" s="87">
        <f>'2. Formulário Ações'!BQ13</f>
        <v>0</v>
      </c>
      <c r="BZ3" s="87">
        <f>'2. Formulário Ações'!BR13</f>
        <v>0</v>
      </c>
      <c r="CA3">
        <f>'2. Formulário Ações'!BT13</f>
        <v>0</v>
      </c>
    </row>
    <row r="4" spans="1:79" x14ac:dyDescent="0.25">
      <c r="A4" s="38">
        <f>ROW()</f>
        <v>4</v>
      </c>
      <c r="B4" s="38" t="str">
        <f>'1. Formulário Identidade'!$C$8</f>
        <v>Comissão Ordinária</v>
      </c>
      <c r="C4" s="38" t="str">
        <f>'1. Formulário Identidade'!$C$9</f>
        <v>Anita Affonso Ferreira</v>
      </c>
      <c r="D4" s="38" t="str">
        <f>'1. Formulário Identidade'!$C$10</f>
        <v>Atividade</v>
      </c>
      <c r="E4" s="38">
        <f>'1. Formulário Identidade'!$C$11</f>
        <v>0</v>
      </c>
      <c r="F4" s="38" t="str">
        <f>'1. Formulário Identidade'!$C$12</f>
        <v>03.01.001 - Comissão de Ética e Disciplina do CAU/SP (CED – CAU/SP) - Atividades e Ações</v>
      </c>
      <c r="G4" s="38" t="str">
        <f>'1. Formulário Identidade'!$C$13</f>
        <v>Instruir processos de infração ao Código de Ética e emitir relatórios fundamentados, bem como acompanhar a toda a elaboração do Código de Ética</v>
      </c>
      <c r="H4" s="38" t="str">
        <f>'1. Formulário Identidade'!$C$14</f>
        <v>Promover o exercício ético e qualificado da profissão</v>
      </c>
      <c r="I4" s="38">
        <f>'1. Formulário Identidade'!$C$15</f>
        <v>0</v>
      </c>
      <c r="J4" s="38" t="str">
        <f>'1. Formulário Identidade'!$C$16</f>
        <v>Difusão do Código de Ética e Disciplina para Arquitetos e Urbanistas</v>
      </c>
      <c r="K4" s="47">
        <f>'2. Formulário Ações'!C14</f>
        <v>2</v>
      </c>
      <c r="L4" s="47">
        <f>'2. Formulário Ações'!D14</f>
        <v>0</v>
      </c>
      <c r="M4" s="47" t="str">
        <f>'2. Formulário Ações'!E14</f>
        <v>Reuniões Extraordinárias</v>
      </c>
      <c r="N4" s="47" t="str">
        <f>'2. Formulário Ações'!F14</f>
        <v xml:space="preserve">24 deliberações 
</v>
      </c>
      <c r="O4" s="48">
        <f>'2. Formulário Ações'!G14</f>
        <v>44197</v>
      </c>
      <c r="P4" s="48">
        <f>'2. Formulário Ações'!H14</f>
        <v>44561</v>
      </c>
      <c r="Q4" s="49">
        <f>'2. Formulário Ações'!I14</f>
        <v>144468.86500000002</v>
      </c>
      <c r="R4" s="49">
        <f>'2. Formulário Ações'!J14</f>
        <v>25300.66</v>
      </c>
      <c r="S4" s="49">
        <f>'2. Formulário Ações'!K14</f>
        <v>-119168.20500000002</v>
      </c>
      <c r="T4" s="50">
        <f>'2. Formulário Ações'!L14</f>
        <v>-0.82487119283452526</v>
      </c>
      <c r="U4" s="50">
        <f>'2. Formulário Ações'!M14</f>
        <v>5.9708270326843574E-2</v>
      </c>
      <c r="V4" s="47">
        <f>'2. Formulário Ações'!N14</f>
        <v>0</v>
      </c>
      <c r="W4" s="47">
        <f>'2. Formulário Ações'!O14</f>
        <v>0</v>
      </c>
      <c r="X4" s="49" t="str">
        <f>'2. Formulário Ações'!P14</f>
        <v>Anita Affonso Ferreira</v>
      </c>
      <c r="Y4">
        <f>'2. Formulário Ações'!Q13</f>
        <v>0</v>
      </c>
      <c r="Z4">
        <f>'2. Formulário Ações'!R13</f>
        <v>0</v>
      </c>
      <c r="AA4">
        <f>'2. Formulário Ações'!S13</f>
        <v>0</v>
      </c>
      <c r="AB4">
        <f>'2. Formulário Ações'!T13</f>
        <v>0</v>
      </c>
      <c r="AC4">
        <f>'2. Formulário Ações'!U13</f>
        <v>0</v>
      </c>
      <c r="AD4">
        <f>'2. Formulário Ações'!V13</f>
        <v>0</v>
      </c>
      <c r="AE4">
        <f>'2. Formulário Ações'!W13</f>
        <v>0</v>
      </c>
      <c r="AF4">
        <f>'2. Formulário Ações'!X13</f>
        <v>0</v>
      </c>
      <c r="AG4">
        <f>'2. Formulário Ações'!Y13</f>
        <v>0</v>
      </c>
      <c r="AH4">
        <f>'2. Formulário Ações'!Z13</f>
        <v>0</v>
      </c>
      <c r="AI4">
        <f>'2. Formulário Ações'!AA13</f>
        <v>0</v>
      </c>
      <c r="AJ4">
        <f>'2. Formulário Ações'!AB13</f>
        <v>0</v>
      </c>
      <c r="AK4">
        <f>'2. Formulário Ações'!AC13</f>
        <v>0</v>
      </c>
      <c r="AL4">
        <f>'2. Formulário Ações'!AD13</f>
        <v>0</v>
      </c>
      <c r="AM4">
        <f>'2. Formulário Ações'!AE13</f>
        <v>0</v>
      </c>
      <c r="AN4">
        <f>'2. Formulário Ações'!AF13</f>
        <v>0</v>
      </c>
      <c r="AO4">
        <f>'2. Formulário Ações'!AG13</f>
        <v>0</v>
      </c>
      <c r="AP4">
        <f>'2. Formulário Ações'!AH13</f>
        <v>0</v>
      </c>
      <c r="AQ4">
        <f>'2. Formulário Ações'!AI13</f>
        <v>0</v>
      </c>
      <c r="AR4">
        <f>'2. Formulário Ações'!AJ13</f>
        <v>0</v>
      </c>
      <c r="AS4">
        <f>'2. Formulário Ações'!AK13</f>
        <v>0</v>
      </c>
      <c r="AT4">
        <f>'2. Formulário Ações'!AL13</f>
        <v>0</v>
      </c>
      <c r="AU4">
        <f>'2. Formulário Ações'!AM13</f>
        <v>0</v>
      </c>
      <c r="AV4">
        <f>'2. Formulário Ações'!AN13</f>
        <v>0</v>
      </c>
      <c r="AW4">
        <f>'2. Formulário Ações'!AO13</f>
        <v>0</v>
      </c>
      <c r="AX4">
        <f>'2. Formulário Ações'!AP13</f>
        <v>0</v>
      </c>
      <c r="AY4">
        <f>'2. Formulário Ações'!AQ13</f>
        <v>0</v>
      </c>
      <c r="AZ4">
        <f>'2. Formulário Ações'!AR13</f>
        <v>0</v>
      </c>
      <c r="BA4">
        <f>'2. Formulário Ações'!AS13</f>
        <v>0</v>
      </c>
      <c r="BB4">
        <f>'2. Formulário Ações'!AT13</f>
        <v>0</v>
      </c>
      <c r="BC4">
        <f>'2. Formulário Ações'!AU13</f>
        <v>0</v>
      </c>
      <c r="BD4">
        <f>'2. Formulário Ações'!AV13</f>
        <v>0</v>
      </c>
      <c r="BE4">
        <f>'2. Formulário Ações'!AW13</f>
        <v>0</v>
      </c>
      <c r="BF4">
        <f>'2. Formulário Ações'!AX13</f>
        <v>0</v>
      </c>
      <c r="BG4">
        <f>'2. Formulário Ações'!AY13</f>
        <v>0</v>
      </c>
      <c r="BH4">
        <f>'2. Formulário Ações'!AZ13</f>
        <v>0</v>
      </c>
      <c r="BI4">
        <f>'2. Formulário Ações'!BA13</f>
        <v>0</v>
      </c>
      <c r="BJ4">
        <f>'2. Formulário Ações'!BB13</f>
        <v>0</v>
      </c>
      <c r="BK4">
        <f>'2. Formulário Ações'!BC13</f>
        <v>0</v>
      </c>
      <c r="BL4">
        <f>'2. Formulário Ações'!BD13</f>
        <v>0</v>
      </c>
      <c r="BM4">
        <f>'2. Formulário Ações'!BE13</f>
        <v>0</v>
      </c>
      <c r="BN4">
        <f>'2. Formulário Ações'!BF13</f>
        <v>0</v>
      </c>
      <c r="BO4">
        <f>'2. Formulário Ações'!BG13</f>
        <v>0</v>
      </c>
      <c r="BP4">
        <f>'2. Formulário Ações'!BH13</f>
        <v>0</v>
      </c>
      <c r="BQ4">
        <f>'2. Formulário Ações'!BI13</f>
        <v>0</v>
      </c>
      <c r="BR4">
        <f>'2. Formulário Ações'!BJ13</f>
        <v>0</v>
      </c>
      <c r="BS4">
        <f>'2. Formulário Ações'!BK13</f>
        <v>0</v>
      </c>
      <c r="BT4">
        <f>'2. Formulário Ações'!BL13</f>
        <v>0</v>
      </c>
      <c r="BU4">
        <f>'2. Formulário Ações'!BM13</f>
        <v>0</v>
      </c>
      <c r="BV4">
        <f>'2. Formulário Ações'!BN13</f>
        <v>0</v>
      </c>
      <c r="BW4">
        <f>'2. Formulário Ações'!BO13</f>
        <v>0</v>
      </c>
      <c r="BX4">
        <f>'2. Formulário Ações'!BP13</f>
        <v>0</v>
      </c>
      <c r="BY4" s="87">
        <f>'2. Formulário Ações'!BQ14</f>
        <v>0</v>
      </c>
      <c r="BZ4" s="87">
        <f>'2. Formulário Ações'!BR14</f>
        <v>0</v>
      </c>
      <c r="CA4">
        <f>'2. Formulário Ações'!BT14</f>
        <v>0</v>
      </c>
    </row>
    <row r="5" spans="1:79" x14ac:dyDescent="0.25">
      <c r="A5" s="38">
        <f>ROW()</f>
        <v>5</v>
      </c>
      <c r="B5" s="38" t="str">
        <f>'1. Formulário Identidade'!$C$8</f>
        <v>Comissão Ordinária</v>
      </c>
      <c r="C5" s="38" t="str">
        <f>'1. Formulário Identidade'!$C$9</f>
        <v>Anita Affonso Ferreira</v>
      </c>
      <c r="D5" s="38" t="str">
        <f>'1. Formulário Identidade'!$C$10</f>
        <v>Atividade</v>
      </c>
      <c r="E5" s="38">
        <f>'1. Formulário Identidade'!$C$11</f>
        <v>0</v>
      </c>
      <c r="F5" s="38" t="str">
        <f>'1. Formulário Identidade'!$C$12</f>
        <v>03.01.001 - Comissão de Ética e Disciplina do CAU/SP (CED – CAU/SP) - Atividades e Ações</v>
      </c>
      <c r="G5" s="38" t="str">
        <f>'1. Formulário Identidade'!$C$13</f>
        <v>Instruir processos de infração ao Código de Ética e emitir relatórios fundamentados, bem como acompanhar a toda a elaboração do Código de Ética</v>
      </c>
      <c r="H5" s="38" t="str">
        <f>'1. Formulário Identidade'!$C$14</f>
        <v>Promover o exercício ético e qualificado da profissão</v>
      </c>
      <c r="I5" s="38">
        <f>'1. Formulário Identidade'!$C$15</f>
        <v>0</v>
      </c>
      <c r="J5" s="38" t="str">
        <f>'1. Formulário Identidade'!$C$16</f>
        <v>Difusão do Código de Ética e Disciplina para Arquitetos e Urbanistas</v>
      </c>
      <c r="K5" s="47">
        <f>'2. Formulário Ações'!C15</f>
        <v>1</v>
      </c>
      <c r="L5" s="47" t="str">
        <f>'2. Formulário Ações'!D15</f>
        <v>Reunião Técnica - as decisões proferidas nas reuniões
Dar celeridade a despachos administrativos diversos, conforme deliberado nas reuniões da CED-CAU/SP. Previsão de 04 reuniões técnicas da Coordenação por mês. (12 meses)</v>
      </c>
      <c r="M5" s="47" t="str">
        <f>'2. Formulário Ações'!E15</f>
        <v>Reuniões Técnicas</v>
      </c>
      <c r="N5" s="47" t="str">
        <f>'2. Formulário Ações'!F15</f>
        <v>Acelerar  o andamento das apurações das denúncias</v>
      </c>
      <c r="O5" s="48">
        <f>'2. Formulário Ações'!G15</f>
        <v>44197</v>
      </c>
      <c r="P5" s="48">
        <f>'2. Formulário Ações'!H15</f>
        <v>44561</v>
      </c>
      <c r="Q5" s="49">
        <f>'2. Formulário Ações'!I15</f>
        <v>0</v>
      </c>
      <c r="R5" s="49">
        <f>'2. Formulário Ações'!J15</f>
        <v>1077.3</v>
      </c>
      <c r="S5" s="49">
        <f>'2. Formulário Ações'!K15</f>
        <v>1077.3</v>
      </c>
      <c r="T5" s="50">
        <f>'2. Formulário Ações'!L15</f>
        <v>0</v>
      </c>
      <c r="U5" s="50">
        <f>'2. Formulário Ações'!M15</f>
        <v>2.5423731880159879E-3</v>
      </c>
      <c r="V5" s="47">
        <f>'2. Formulário Ações'!N15</f>
        <v>0</v>
      </c>
      <c r="W5" s="47">
        <f>'2. Formulário Ações'!O15</f>
        <v>0</v>
      </c>
      <c r="X5" s="49" t="str">
        <f>'2. Formulário Ações'!P15</f>
        <v>Anita Affonso Ferreira</v>
      </c>
      <c r="Y5">
        <f>'2. Formulário Ações'!Q14</f>
        <v>0</v>
      </c>
      <c r="Z5">
        <f>'2. Formulário Ações'!R14</f>
        <v>0</v>
      </c>
      <c r="AA5">
        <f>'2. Formulário Ações'!S14</f>
        <v>0</v>
      </c>
      <c r="AB5">
        <f>'2. Formulário Ações'!T14</f>
        <v>0</v>
      </c>
      <c r="AC5">
        <f>'2. Formulário Ações'!U14</f>
        <v>0</v>
      </c>
      <c r="AD5">
        <f>'2. Formulário Ações'!V14</f>
        <v>0</v>
      </c>
      <c r="AE5">
        <f>'2. Formulário Ações'!W14</f>
        <v>0</v>
      </c>
      <c r="AF5">
        <f>'2. Formulário Ações'!X14</f>
        <v>0</v>
      </c>
      <c r="AG5">
        <f>'2. Formulário Ações'!Y14</f>
        <v>0</v>
      </c>
      <c r="AH5">
        <f>'2. Formulário Ações'!Z14</f>
        <v>0</v>
      </c>
      <c r="AI5">
        <f>'2. Formulário Ações'!AA14</f>
        <v>0</v>
      </c>
      <c r="AJ5">
        <f>'2. Formulário Ações'!AB14</f>
        <v>0</v>
      </c>
      <c r="AK5">
        <f>'2. Formulário Ações'!AC14</f>
        <v>0</v>
      </c>
      <c r="AL5">
        <f>'2. Formulário Ações'!AD14</f>
        <v>0</v>
      </c>
      <c r="AM5">
        <f>'2. Formulário Ações'!AE14</f>
        <v>0</v>
      </c>
      <c r="AN5">
        <f>'2. Formulário Ações'!AF14</f>
        <v>0</v>
      </c>
      <c r="AO5">
        <f>'2. Formulário Ações'!AG14</f>
        <v>0</v>
      </c>
      <c r="AP5">
        <f>'2. Formulário Ações'!AH14</f>
        <v>0</v>
      </c>
      <c r="AQ5">
        <f>'2. Formulário Ações'!AI14</f>
        <v>0</v>
      </c>
      <c r="AR5">
        <f>'2. Formulário Ações'!AJ14</f>
        <v>0</v>
      </c>
      <c r="AS5">
        <f>'2. Formulário Ações'!AK14</f>
        <v>0</v>
      </c>
      <c r="AT5">
        <f>'2. Formulário Ações'!AL14</f>
        <v>0</v>
      </c>
      <c r="AU5">
        <f>'2. Formulário Ações'!AM14</f>
        <v>0</v>
      </c>
      <c r="AV5">
        <f>'2. Formulário Ações'!AN14</f>
        <v>0</v>
      </c>
      <c r="AW5">
        <f>'2. Formulário Ações'!AO14</f>
        <v>0</v>
      </c>
      <c r="AX5">
        <f>'2. Formulário Ações'!AP14</f>
        <v>0</v>
      </c>
      <c r="AY5">
        <f>'2. Formulário Ações'!AQ14</f>
        <v>0</v>
      </c>
      <c r="AZ5">
        <f>'2. Formulário Ações'!AR14</f>
        <v>0</v>
      </c>
      <c r="BA5">
        <f>'2. Formulário Ações'!AS14</f>
        <v>0</v>
      </c>
      <c r="BB5">
        <f>'2. Formulário Ações'!AT14</f>
        <v>0</v>
      </c>
      <c r="BC5">
        <f>'2. Formulário Ações'!AU14</f>
        <v>0</v>
      </c>
      <c r="BD5">
        <f>'2. Formulário Ações'!AV14</f>
        <v>0</v>
      </c>
      <c r="BE5">
        <f>'2. Formulário Ações'!AW14</f>
        <v>0</v>
      </c>
      <c r="BF5">
        <f>'2. Formulário Ações'!AX14</f>
        <v>0</v>
      </c>
      <c r="BG5">
        <f>'2. Formulário Ações'!AY14</f>
        <v>0</v>
      </c>
      <c r="BH5">
        <f>'2. Formulário Ações'!AZ14</f>
        <v>0</v>
      </c>
      <c r="BI5">
        <f>'2. Formulário Ações'!BA14</f>
        <v>0</v>
      </c>
      <c r="BJ5">
        <f>'2. Formulário Ações'!BB14</f>
        <v>0</v>
      </c>
      <c r="BK5">
        <f>'2. Formulário Ações'!BC14</f>
        <v>0</v>
      </c>
      <c r="BL5">
        <f>'2. Formulário Ações'!BD14</f>
        <v>0</v>
      </c>
      <c r="BM5">
        <f>'2. Formulário Ações'!BE14</f>
        <v>0</v>
      </c>
      <c r="BN5">
        <f>'2. Formulário Ações'!BF14</f>
        <v>0</v>
      </c>
      <c r="BO5">
        <f>'2. Formulário Ações'!BG14</f>
        <v>0</v>
      </c>
      <c r="BP5">
        <f>'2. Formulário Ações'!BH14</f>
        <v>0</v>
      </c>
      <c r="BQ5">
        <f>'2. Formulário Ações'!BI14</f>
        <v>0</v>
      </c>
      <c r="BR5">
        <f>'2. Formulário Ações'!BJ14</f>
        <v>0</v>
      </c>
      <c r="BS5">
        <f>'2. Formulário Ações'!BK14</f>
        <v>0</v>
      </c>
      <c r="BT5">
        <f>'2. Formulário Ações'!BL14</f>
        <v>0</v>
      </c>
      <c r="BU5">
        <f>'2. Formulário Ações'!BM14</f>
        <v>0</v>
      </c>
      <c r="BV5">
        <f>'2. Formulário Ações'!BN14</f>
        <v>0</v>
      </c>
      <c r="BW5">
        <f>'2. Formulário Ações'!BO14</f>
        <v>0</v>
      </c>
      <c r="BX5">
        <f>'2. Formulário Ações'!BP14</f>
        <v>0</v>
      </c>
      <c r="BY5" s="87">
        <f>'2. Formulário Ações'!BQ15</f>
        <v>0</v>
      </c>
      <c r="BZ5" s="87">
        <f>'2. Formulário Ações'!BR15</f>
        <v>0</v>
      </c>
      <c r="CA5">
        <f>'2. Formulário Ações'!BT15</f>
        <v>0</v>
      </c>
    </row>
    <row r="6" spans="1:79" x14ac:dyDescent="0.25">
      <c r="A6" s="38">
        <f>ROW()</f>
        <v>6</v>
      </c>
      <c r="B6" s="38" t="str">
        <f>'1. Formulário Identidade'!$C$8</f>
        <v>Comissão Ordinária</v>
      </c>
      <c r="C6" s="38" t="str">
        <f>'1. Formulário Identidade'!$C$9</f>
        <v>Anita Affonso Ferreira</v>
      </c>
      <c r="D6" s="38" t="str">
        <f>'1. Formulário Identidade'!$C$10</f>
        <v>Atividade</v>
      </c>
      <c r="E6" s="38">
        <f>'1. Formulário Identidade'!$C$11</f>
        <v>0</v>
      </c>
      <c r="F6" s="38" t="str">
        <f>'1. Formulário Identidade'!$C$12</f>
        <v>03.01.001 - Comissão de Ética e Disciplina do CAU/SP (CED – CAU/SP) - Atividades e Ações</v>
      </c>
      <c r="G6" s="38" t="str">
        <f>'1. Formulário Identidade'!$C$13</f>
        <v>Instruir processos de infração ao Código de Ética e emitir relatórios fundamentados, bem como acompanhar a toda a elaboração do Código de Ética</v>
      </c>
      <c r="H6" s="38" t="str">
        <f>'1. Formulário Identidade'!$C$14</f>
        <v>Promover o exercício ético e qualificado da profissão</v>
      </c>
      <c r="I6" s="38">
        <f>'1. Formulário Identidade'!$C$15</f>
        <v>0</v>
      </c>
      <c r="J6" s="38" t="str">
        <f>'1. Formulário Identidade'!$C$16</f>
        <v>Difusão do Código de Ética e Disciplina para Arquitetos e Urbanistas</v>
      </c>
      <c r="K6" s="47">
        <f>'2. Formulário Ações'!C16</f>
        <v>34</v>
      </c>
      <c r="L6" s="47" t="str">
        <f>'2. Formulário Ações'!D16</f>
        <v>Reunião Técnica dos Conselheiros relatores e realização de audiências - Analisar e apurar três denúncias por reunião.  
Analisar denúncias, emitir despacho com encaminhamentos necessários à conclusão da apuração ou parecer para ser apresentado em reunião da CED-CAU/SP ; realizar audiências com a finalidade de pacificar os conflitos geradores das denúncias e instruir os processos instaurados. Previsão de 34 reuniões técnicas com a participação em média de 03 Conselheiros(27/02/2019 (02 Conselheiros) ; 28/02/2019 (01 Conselheiro) ; 26/04/209  (02 Conselheiros) ; 30/04/2019 (04 Conselheiros) ; 02/05/209  (02 Conselheiros) ; 03/05/2019 (02 Conselheiros) ; 09/05/2019 (05 Conselheiros) ; 14/05/2019 (04 Conselheiros) ; 06/06/2019 (05 Conselheiros)
11/06/2019 (03 Conselheiros). Segundo Semestre: + 04 reuniões técnicas mensais com a média de participação de 03 Conselheiros por reunião. (datas a serem definidas)</v>
      </c>
      <c r="M6" s="47" t="str">
        <f>'2. Formulário Ações'!E16</f>
        <v>Reuniões Técnicas</v>
      </c>
      <c r="N6" s="47" t="str">
        <f>'2. Formulário Ações'!F16</f>
        <v>Acelerar  o andamento das apurações, instruir processos e pacificar conflitos geradores das denúncias.</v>
      </c>
      <c r="O6" s="48">
        <f>'2. Formulário Ações'!G16</f>
        <v>44197</v>
      </c>
      <c r="P6" s="48">
        <f>'2. Formulário Ações'!H16</f>
        <v>44561</v>
      </c>
      <c r="Q6" s="49">
        <f>'2. Formulário Ações'!I16</f>
        <v>0</v>
      </c>
      <c r="R6" s="49">
        <f>'2. Formulário Ações'!J16</f>
        <v>104269.38666666666</v>
      </c>
      <c r="S6" s="49">
        <f>'2. Formulário Ações'!K16</f>
        <v>104269.38666666666</v>
      </c>
      <c r="T6" s="50">
        <f>'2. Formulário Ações'!L16</f>
        <v>0</v>
      </c>
      <c r="U6" s="50">
        <f>'2. Formulário Ações'!M16</f>
        <v>0.24607044740759776</v>
      </c>
      <c r="V6" s="47">
        <f>'2. Formulário Ações'!N16</f>
        <v>0</v>
      </c>
      <c r="W6" s="47">
        <f>'2. Formulário Ações'!O16</f>
        <v>0</v>
      </c>
      <c r="X6" s="49" t="str">
        <f>'2. Formulário Ações'!P16</f>
        <v>Anita Affonso Ferreira</v>
      </c>
      <c r="Y6">
        <f>'2. Formulário Ações'!Q15</f>
        <v>0</v>
      </c>
      <c r="Z6">
        <f>'2. Formulário Ações'!R15</f>
        <v>0</v>
      </c>
      <c r="AA6">
        <f>'2. Formulário Ações'!S15</f>
        <v>0</v>
      </c>
      <c r="AB6">
        <f>'2. Formulário Ações'!T15</f>
        <v>0</v>
      </c>
      <c r="AC6">
        <f>'2. Formulário Ações'!U15</f>
        <v>0</v>
      </c>
      <c r="AD6">
        <f>'2. Formulário Ações'!V15</f>
        <v>0</v>
      </c>
      <c r="AE6">
        <f>'2. Formulário Ações'!W15</f>
        <v>0</v>
      </c>
      <c r="AF6">
        <f>'2. Formulário Ações'!X15</f>
        <v>0</v>
      </c>
      <c r="AG6">
        <f>'2. Formulário Ações'!Y15</f>
        <v>0</v>
      </c>
      <c r="AH6">
        <f>'2. Formulário Ações'!Z15</f>
        <v>0</v>
      </c>
      <c r="AI6">
        <f>'2. Formulário Ações'!AA15</f>
        <v>0</v>
      </c>
      <c r="AJ6">
        <f>'2. Formulário Ações'!AB15</f>
        <v>0</v>
      </c>
      <c r="AK6">
        <f>'2. Formulário Ações'!AC15</f>
        <v>0</v>
      </c>
      <c r="AL6">
        <f>'2. Formulário Ações'!AD15</f>
        <v>0</v>
      </c>
      <c r="AM6">
        <f>'2. Formulário Ações'!AE15</f>
        <v>0</v>
      </c>
      <c r="AN6">
        <f>'2. Formulário Ações'!AF15</f>
        <v>0</v>
      </c>
      <c r="AO6">
        <f>'2. Formulário Ações'!AG15</f>
        <v>0</v>
      </c>
      <c r="AP6">
        <f>'2. Formulário Ações'!AH15</f>
        <v>0</v>
      </c>
      <c r="AQ6">
        <f>'2. Formulário Ações'!AI15</f>
        <v>0</v>
      </c>
      <c r="AR6">
        <f>'2. Formulário Ações'!AJ15</f>
        <v>0</v>
      </c>
      <c r="AS6">
        <f>'2. Formulário Ações'!AK15</f>
        <v>0</v>
      </c>
      <c r="AT6">
        <f>'2. Formulário Ações'!AL15</f>
        <v>0</v>
      </c>
      <c r="AU6">
        <f>'2. Formulário Ações'!AM15</f>
        <v>0</v>
      </c>
      <c r="AV6">
        <f>'2. Formulário Ações'!AN15</f>
        <v>0</v>
      </c>
      <c r="AW6">
        <f>'2. Formulário Ações'!AO15</f>
        <v>0</v>
      </c>
      <c r="AX6">
        <f>'2. Formulário Ações'!AP15</f>
        <v>0</v>
      </c>
      <c r="AY6">
        <f>'2. Formulário Ações'!AQ15</f>
        <v>0</v>
      </c>
      <c r="AZ6">
        <f>'2. Formulário Ações'!AR15</f>
        <v>0</v>
      </c>
      <c r="BA6">
        <f>'2. Formulário Ações'!AS15</f>
        <v>0</v>
      </c>
      <c r="BB6">
        <f>'2. Formulário Ações'!AT15</f>
        <v>0</v>
      </c>
      <c r="BC6">
        <f>'2. Formulário Ações'!AU15</f>
        <v>0</v>
      </c>
      <c r="BD6">
        <f>'2. Formulário Ações'!AV15</f>
        <v>0</v>
      </c>
      <c r="BE6">
        <f>'2. Formulário Ações'!AW15</f>
        <v>0</v>
      </c>
      <c r="BF6">
        <f>'2. Formulário Ações'!AX15</f>
        <v>0</v>
      </c>
      <c r="BG6">
        <f>'2. Formulário Ações'!AY15</f>
        <v>0</v>
      </c>
      <c r="BH6">
        <f>'2. Formulário Ações'!AZ15</f>
        <v>0</v>
      </c>
      <c r="BI6">
        <f>'2. Formulário Ações'!BA15</f>
        <v>0</v>
      </c>
      <c r="BJ6">
        <f>'2. Formulário Ações'!BB15</f>
        <v>0</v>
      </c>
      <c r="BK6">
        <f>'2. Formulário Ações'!BC15</f>
        <v>0</v>
      </c>
      <c r="BL6">
        <f>'2. Formulário Ações'!BD15</f>
        <v>0</v>
      </c>
      <c r="BM6">
        <f>'2. Formulário Ações'!BE15</f>
        <v>0</v>
      </c>
      <c r="BN6">
        <f>'2. Formulário Ações'!BF15</f>
        <v>0</v>
      </c>
      <c r="BO6">
        <f>'2. Formulário Ações'!BG15</f>
        <v>0</v>
      </c>
      <c r="BP6">
        <f>'2. Formulário Ações'!BH15</f>
        <v>0</v>
      </c>
      <c r="BQ6">
        <f>'2. Formulário Ações'!BI15</f>
        <v>0</v>
      </c>
      <c r="BR6">
        <f>'2. Formulário Ações'!BJ15</f>
        <v>0</v>
      </c>
      <c r="BS6">
        <f>'2. Formulário Ações'!BK15</f>
        <v>0</v>
      </c>
      <c r="BT6">
        <f>'2. Formulário Ações'!BL15</f>
        <v>0</v>
      </c>
      <c r="BU6">
        <f>'2. Formulário Ações'!BM15</f>
        <v>0</v>
      </c>
      <c r="BV6">
        <f>'2. Formulário Ações'!BN15</f>
        <v>0</v>
      </c>
      <c r="BW6">
        <f>'2. Formulário Ações'!BO15</f>
        <v>0</v>
      </c>
      <c r="BX6">
        <f>'2. Formulário Ações'!BP15</f>
        <v>0</v>
      </c>
      <c r="BY6" s="87">
        <f>'2. Formulário Ações'!BQ16</f>
        <v>0</v>
      </c>
      <c r="BZ6" s="87">
        <f>'2. Formulário Ações'!BR16</f>
        <v>0</v>
      </c>
      <c r="CA6">
        <f>'2. Formulário Ações'!BT16</f>
        <v>0</v>
      </c>
    </row>
    <row r="7" spans="1:79" x14ac:dyDescent="0.25">
      <c r="A7" s="38">
        <f>ROW()</f>
        <v>7</v>
      </c>
      <c r="B7" s="38" t="str">
        <f>'1. Formulário Identidade'!$C$8</f>
        <v>Comissão Ordinária</v>
      </c>
      <c r="C7" s="38" t="str">
        <f>'1. Formulário Identidade'!$C$9</f>
        <v>Anita Affonso Ferreira</v>
      </c>
      <c r="D7" s="38" t="str">
        <f>'1. Formulário Identidade'!$C$10</f>
        <v>Atividade</v>
      </c>
      <c r="E7" s="38">
        <f>'1. Formulário Identidade'!$C$11</f>
        <v>0</v>
      </c>
      <c r="F7" s="38" t="str">
        <f>'1. Formulário Identidade'!$C$12</f>
        <v>03.01.001 - Comissão de Ética e Disciplina do CAU/SP (CED – CAU/SP) - Atividades e Ações</v>
      </c>
      <c r="G7" s="38" t="str">
        <f>'1. Formulário Identidade'!$C$13</f>
        <v>Instruir processos de infração ao Código de Ética e emitir relatórios fundamentados, bem como acompanhar a toda a elaboração do Código de Ética</v>
      </c>
      <c r="H7" s="38" t="str">
        <f>'1. Formulário Identidade'!$C$14</f>
        <v>Promover o exercício ético e qualificado da profissão</v>
      </c>
      <c r="I7" s="38">
        <f>'1. Formulário Identidade'!$C$15</f>
        <v>0</v>
      </c>
      <c r="J7" s="38" t="str">
        <f>'1. Formulário Identidade'!$C$16</f>
        <v>Difusão do Código de Ética e Disciplina para Arquitetos e Urbanistas</v>
      </c>
      <c r="K7" s="47">
        <f>'2. Formulário Ações'!C17</f>
        <v>6</v>
      </c>
      <c r="L7" s="47" t="str">
        <f>'2. Formulário Ações'!D17</f>
        <v>DISCUTIR PROCEDIMENTOS PARA JULGAMENTO DE PROCCESSOS ÉTICOS
Avaliar os procedimentos para julgamento dos processos de infrações ético-disciplinares adotados pelo CAU/SP, de modo a verificar sua racionalidade e compatibilidade, a partir do levantamento e da análise de referências dos procedimentos e modelos utilizados em outros Conselhos Profissionais para produção de um diagnostico e encaminhamentos. Previsão da necessidade de 06 reuniões técnicas com a participação de até 05 membros da CED-CAU/SP</v>
      </c>
      <c r="M7" s="47" t="str">
        <f>'2. Formulário Ações'!E17</f>
        <v>Reuniões Técnicas</v>
      </c>
      <c r="N7" s="47" t="str">
        <f>'2. Formulário Ações'!F17</f>
        <v>Produzir um diagnóstico dos procedimentos para julgamento dos processos de infrações ético-disciplinares e elaborar uma proposta de estruturação de um novo modelo visando otimizar fluxos e atribuições para a relatoria e para o julgamento dos processos</v>
      </c>
      <c r="O7" s="48">
        <f>'2. Formulário Ações'!G17</f>
        <v>44197</v>
      </c>
      <c r="P7" s="48">
        <f>'2. Formulário Ações'!H17</f>
        <v>44561</v>
      </c>
      <c r="Q7" s="49">
        <f>'2. Formulário Ações'!I17</f>
        <v>0</v>
      </c>
      <c r="R7" s="49">
        <f>'2. Formulário Ações'!J17</f>
        <v>0</v>
      </c>
      <c r="S7" s="49">
        <f>'2. Formulário Ações'!K17</f>
        <v>0</v>
      </c>
      <c r="T7" s="50">
        <f>'2. Formulário Ações'!L17</f>
        <v>0</v>
      </c>
      <c r="U7" s="50">
        <f>'2. Formulário Ações'!M17</f>
        <v>0</v>
      </c>
      <c r="V7" s="47">
        <f>'2. Formulário Ações'!N17</f>
        <v>0</v>
      </c>
      <c r="W7" s="47">
        <f>'2. Formulário Ações'!O17</f>
        <v>0</v>
      </c>
      <c r="X7" s="49" t="str">
        <f>'2. Formulário Ações'!P17</f>
        <v>Anita Affonso Ferreira</v>
      </c>
      <c r="Y7">
        <f>'2. Formulário Ações'!Q16</f>
        <v>0</v>
      </c>
      <c r="Z7">
        <f>'2. Formulário Ações'!R16</f>
        <v>0</v>
      </c>
      <c r="AA7">
        <f>'2. Formulário Ações'!S16</f>
        <v>0</v>
      </c>
      <c r="AB7">
        <f>'2. Formulário Ações'!T16</f>
        <v>0</v>
      </c>
      <c r="AC7">
        <f>'2. Formulário Ações'!U16</f>
        <v>0</v>
      </c>
      <c r="AD7">
        <f>'2. Formulário Ações'!V16</f>
        <v>0</v>
      </c>
      <c r="AE7">
        <f>'2. Formulário Ações'!W16</f>
        <v>0</v>
      </c>
      <c r="AF7">
        <f>'2. Formulário Ações'!X16</f>
        <v>0</v>
      </c>
      <c r="AG7">
        <f>'2. Formulário Ações'!Y16</f>
        <v>0</v>
      </c>
      <c r="AH7">
        <f>'2. Formulário Ações'!Z16</f>
        <v>0</v>
      </c>
      <c r="AI7">
        <f>'2. Formulário Ações'!AA16</f>
        <v>0</v>
      </c>
      <c r="AJ7">
        <f>'2. Formulário Ações'!AB16</f>
        <v>0</v>
      </c>
      <c r="AK7">
        <f>'2. Formulário Ações'!AC16</f>
        <v>0</v>
      </c>
      <c r="AL7">
        <f>'2. Formulário Ações'!AD16</f>
        <v>0</v>
      </c>
      <c r="AM7">
        <f>'2. Formulário Ações'!AE16</f>
        <v>0</v>
      </c>
      <c r="AN7">
        <f>'2. Formulário Ações'!AF16</f>
        <v>0</v>
      </c>
      <c r="AO7">
        <f>'2. Formulário Ações'!AG16</f>
        <v>0</v>
      </c>
      <c r="AP7">
        <f>'2. Formulário Ações'!AH16</f>
        <v>0</v>
      </c>
      <c r="AQ7">
        <f>'2. Formulário Ações'!AI16</f>
        <v>0</v>
      </c>
      <c r="AR7">
        <f>'2. Formulário Ações'!AJ16</f>
        <v>0</v>
      </c>
      <c r="AS7">
        <f>'2. Formulário Ações'!AK16</f>
        <v>0</v>
      </c>
      <c r="AT7">
        <f>'2. Formulário Ações'!AL16</f>
        <v>0</v>
      </c>
      <c r="AU7">
        <f>'2. Formulário Ações'!AM16</f>
        <v>0</v>
      </c>
      <c r="AV7">
        <f>'2. Formulário Ações'!AN16</f>
        <v>0</v>
      </c>
      <c r="AW7">
        <f>'2. Formulário Ações'!AO16</f>
        <v>0</v>
      </c>
      <c r="AX7">
        <f>'2. Formulário Ações'!AP16</f>
        <v>0</v>
      </c>
      <c r="AY7">
        <f>'2. Formulário Ações'!AQ16</f>
        <v>0</v>
      </c>
      <c r="AZ7">
        <f>'2. Formulário Ações'!AR16</f>
        <v>0</v>
      </c>
      <c r="BA7">
        <f>'2. Formulário Ações'!AS16</f>
        <v>0</v>
      </c>
      <c r="BB7">
        <f>'2. Formulário Ações'!AT16</f>
        <v>0</v>
      </c>
      <c r="BC7">
        <f>'2. Formulário Ações'!AU16</f>
        <v>0</v>
      </c>
      <c r="BD7">
        <f>'2. Formulário Ações'!AV16</f>
        <v>0</v>
      </c>
      <c r="BE7">
        <f>'2. Formulário Ações'!AW16</f>
        <v>0</v>
      </c>
      <c r="BF7">
        <f>'2. Formulário Ações'!AX16</f>
        <v>0</v>
      </c>
      <c r="BG7">
        <f>'2. Formulário Ações'!AY16</f>
        <v>0</v>
      </c>
      <c r="BH7">
        <f>'2. Formulário Ações'!AZ16</f>
        <v>0</v>
      </c>
      <c r="BI7">
        <f>'2. Formulário Ações'!BA16</f>
        <v>0</v>
      </c>
      <c r="BJ7">
        <f>'2. Formulário Ações'!BB16</f>
        <v>0</v>
      </c>
      <c r="BK7">
        <f>'2. Formulário Ações'!BC16</f>
        <v>0</v>
      </c>
      <c r="BL7">
        <f>'2. Formulário Ações'!BD16</f>
        <v>0</v>
      </c>
      <c r="BM7">
        <f>'2. Formulário Ações'!BE16</f>
        <v>0</v>
      </c>
      <c r="BN7">
        <f>'2. Formulário Ações'!BF16</f>
        <v>0</v>
      </c>
      <c r="BO7">
        <f>'2. Formulário Ações'!BG16</f>
        <v>0</v>
      </c>
      <c r="BP7">
        <f>'2. Formulário Ações'!BH16</f>
        <v>0</v>
      </c>
      <c r="BQ7">
        <f>'2. Formulário Ações'!BI16</f>
        <v>0</v>
      </c>
      <c r="BR7">
        <f>'2. Formulário Ações'!BJ16</f>
        <v>0</v>
      </c>
      <c r="BS7">
        <f>'2. Formulário Ações'!BK16</f>
        <v>0</v>
      </c>
      <c r="BT7">
        <f>'2. Formulário Ações'!BL16</f>
        <v>0</v>
      </c>
      <c r="BU7">
        <f>'2. Formulário Ações'!BM16</f>
        <v>0</v>
      </c>
      <c r="BV7">
        <f>'2. Formulário Ações'!BN16</f>
        <v>0</v>
      </c>
      <c r="BW7">
        <f>'2. Formulário Ações'!BO16</f>
        <v>0</v>
      </c>
      <c r="BX7">
        <f>'2. Formulário Ações'!BP16</f>
        <v>0</v>
      </c>
      <c r="BY7" s="87">
        <f>'2. Formulário Ações'!BQ17</f>
        <v>0</v>
      </c>
      <c r="BZ7" s="87">
        <f>'2. Formulário Ações'!BR17</f>
        <v>0</v>
      </c>
      <c r="CA7">
        <f>'2. Formulário Ações'!BT17</f>
        <v>0</v>
      </c>
    </row>
    <row r="8" spans="1:79" x14ac:dyDescent="0.25">
      <c r="A8" s="38">
        <f>ROW()</f>
        <v>8</v>
      </c>
      <c r="B8" s="38" t="str">
        <f>'1. Formulário Identidade'!$C$8</f>
        <v>Comissão Ordinária</v>
      </c>
      <c r="C8" s="38" t="str">
        <f>'1. Formulário Identidade'!$C$9</f>
        <v>Anita Affonso Ferreira</v>
      </c>
      <c r="D8" s="38" t="str">
        <f>'1. Formulário Identidade'!$C$10</f>
        <v>Atividade</v>
      </c>
      <c r="E8" s="38">
        <f>'1. Formulário Identidade'!$C$11</f>
        <v>0</v>
      </c>
      <c r="F8" s="38" t="str">
        <f>'1. Formulário Identidade'!$C$12</f>
        <v>03.01.001 - Comissão de Ética e Disciplina do CAU/SP (CED – CAU/SP) - Atividades e Ações</v>
      </c>
      <c r="G8" s="38" t="str">
        <f>'1. Formulário Identidade'!$C$13</f>
        <v>Instruir processos de infração ao Código de Ética e emitir relatórios fundamentados, bem como acompanhar a toda a elaboração do Código de Ética</v>
      </c>
      <c r="H8" s="38" t="str">
        <f>'1. Formulário Identidade'!$C$14</f>
        <v>Promover o exercício ético e qualificado da profissão</v>
      </c>
      <c r="I8" s="38">
        <f>'1. Formulário Identidade'!$C$15</f>
        <v>0</v>
      </c>
      <c r="J8" s="38" t="str">
        <f>'1. Formulário Identidade'!$C$16</f>
        <v>Difusão do Código de Ética e Disciplina para Arquitetos e Urbanistas</v>
      </c>
      <c r="K8" s="47">
        <f>'2. Formulário Ações'!C18</f>
        <v>1</v>
      </c>
      <c r="L8" s="47" t="str">
        <f>'2. Formulário Ações'!D18</f>
        <v xml:space="preserve">Produzir material voltado para estudantes de arquitetura e urbanismo - Editar material orientativo, (apresentação), contendo conceitos do Código de Ética para apoiar palestras e orientar estudantes.
Produzir material para ser divulgado aos estudantes do curso de arquitetura e urbanismo com orientações sobre o exercício ético profissional a luz do Código de Ética e Disciplina do CAU/BR.  Previsão da necessidade de 1 reuniões técnicas com até 3 membros da Comissão </v>
      </c>
      <c r="M8" s="47" t="str">
        <f>'2. Formulário Ações'!E18</f>
        <v>Reuniões Técnicas</v>
      </c>
      <c r="N8" s="47" t="str">
        <f>'2. Formulário Ações'!F18</f>
        <v xml:space="preserve"> Ter um material de apoio para palestras voltadas a estudantes de arquitetura e urbanismo. Difundir os conceitos contidos do Código de Ética e Disciplina do CAU/BR, buscando promover o exercício ético e qualificado da profissão.</v>
      </c>
      <c r="O8" s="48">
        <f>'2. Formulário Ações'!G18</f>
        <v>44197</v>
      </c>
      <c r="P8" s="48">
        <f>'2. Formulário Ações'!H18</f>
        <v>44561</v>
      </c>
      <c r="Q8" s="49">
        <f>'2. Formulário Ações'!I18</f>
        <v>0</v>
      </c>
      <c r="R8" s="49">
        <f>'2. Formulário Ações'!J18</f>
        <v>3066.7466666666664</v>
      </c>
      <c r="S8" s="49">
        <f>'2. Formulário Ações'!K18</f>
        <v>3066.7466666666664</v>
      </c>
      <c r="T8" s="50">
        <f>'2. Formulário Ações'!L18</f>
        <v>0</v>
      </c>
      <c r="U8" s="50">
        <f>'2. Formulário Ações'!M18</f>
        <v>7.2373661002234635E-3</v>
      </c>
      <c r="V8" s="47">
        <f>'2. Formulário Ações'!N18</f>
        <v>0</v>
      </c>
      <c r="W8" s="47">
        <f>'2. Formulário Ações'!O18</f>
        <v>0</v>
      </c>
      <c r="X8" s="49" t="str">
        <f>'2. Formulário Ações'!P18</f>
        <v>Anita Affonso Ferreira</v>
      </c>
      <c r="Y8">
        <f>'2. Formulário Ações'!Q17</f>
        <v>0</v>
      </c>
      <c r="Z8">
        <f>'2. Formulário Ações'!R17</f>
        <v>0</v>
      </c>
      <c r="AA8">
        <f>'2. Formulário Ações'!S17</f>
        <v>0</v>
      </c>
      <c r="AB8">
        <f>'2. Formulário Ações'!T17</f>
        <v>0</v>
      </c>
      <c r="AC8">
        <f>'2. Formulário Ações'!U17</f>
        <v>0</v>
      </c>
      <c r="AD8">
        <f>'2. Formulário Ações'!V17</f>
        <v>0</v>
      </c>
      <c r="AE8">
        <f>'2. Formulário Ações'!W17</f>
        <v>0</v>
      </c>
      <c r="AF8">
        <f>'2. Formulário Ações'!X17</f>
        <v>0</v>
      </c>
      <c r="AG8">
        <f>'2. Formulário Ações'!Y17</f>
        <v>0</v>
      </c>
      <c r="AH8">
        <f>'2. Formulário Ações'!Z17</f>
        <v>0</v>
      </c>
      <c r="AI8">
        <f>'2. Formulário Ações'!AA17</f>
        <v>0</v>
      </c>
      <c r="AJ8">
        <f>'2. Formulário Ações'!AB17</f>
        <v>0</v>
      </c>
      <c r="AK8">
        <f>'2. Formulário Ações'!AC17</f>
        <v>0</v>
      </c>
      <c r="AL8">
        <f>'2. Formulário Ações'!AD17</f>
        <v>0</v>
      </c>
      <c r="AM8">
        <f>'2. Formulário Ações'!AE17</f>
        <v>0</v>
      </c>
      <c r="AN8">
        <f>'2. Formulário Ações'!AF17</f>
        <v>0</v>
      </c>
      <c r="AO8">
        <f>'2. Formulário Ações'!AG17</f>
        <v>0</v>
      </c>
      <c r="AP8">
        <f>'2. Formulário Ações'!AH17</f>
        <v>0</v>
      </c>
      <c r="AQ8">
        <f>'2. Formulário Ações'!AI17</f>
        <v>0</v>
      </c>
      <c r="AR8">
        <f>'2. Formulário Ações'!AJ17</f>
        <v>0</v>
      </c>
      <c r="AS8">
        <f>'2. Formulário Ações'!AK17</f>
        <v>0</v>
      </c>
      <c r="AT8">
        <f>'2. Formulário Ações'!AL17</f>
        <v>0</v>
      </c>
      <c r="AU8">
        <f>'2. Formulário Ações'!AM17</f>
        <v>0</v>
      </c>
      <c r="AV8">
        <f>'2. Formulário Ações'!AN17</f>
        <v>0</v>
      </c>
      <c r="AW8">
        <f>'2. Formulário Ações'!AO17</f>
        <v>0</v>
      </c>
      <c r="AX8">
        <f>'2. Formulário Ações'!AP17</f>
        <v>0</v>
      </c>
      <c r="AY8">
        <f>'2. Formulário Ações'!AQ17</f>
        <v>0</v>
      </c>
      <c r="AZ8">
        <f>'2. Formulário Ações'!AR17</f>
        <v>0</v>
      </c>
      <c r="BA8">
        <f>'2. Formulário Ações'!AS17</f>
        <v>0</v>
      </c>
      <c r="BB8">
        <f>'2. Formulário Ações'!AT17</f>
        <v>0</v>
      </c>
      <c r="BC8">
        <f>'2. Formulário Ações'!AU17</f>
        <v>0</v>
      </c>
      <c r="BD8">
        <f>'2. Formulário Ações'!AV17</f>
        <v>0</v>
      </c>
      <c r="BE8">
        <f>'2. Formulário Ações'!AW17</f>
        <v>0</v>
      </c>
      <c r="BF8">
        <f>'2. Formulário Ações'!AX17</f>
        <v>0</v>
      </c>
      <c r="BG8">
        <f>'2. Formulário Ações'!AY17</f>
        <v>0</v>
      </c>
      <c r="BH8">
        <f>'2. Formulário Ações'!AZ17</f>
        <v>0</v>
      </c>
      <c r="BI8">
        <f>'2. Formulário Ações'!BA17</f>
        <v>0</v>
      </c>
      <c r="BJ8">
        <f>'2. Formulário Ações'!BB17</f>
        <v>0</v>
      </c>
      <c r="BK8">
        <f>'2. Formulário Ações'!BC17</f>
        <v>0</v>
      </c>
      <c r="BL8">
        <f>'2. Formulário Ações'!BD17</f>
        <v>0</v>
      </c>
      <c r="BM8">
        <f>'2. Formulário Ações'!BE17</f>
        <v>0</v>
      </c>
      <c r="BN8">
        <f>'2. Formulário Ações'!BF17</f>
        <v>0</v>
      </c>
      <c r="BO8">
        <f>'2. Formulário Ações'!BG17</f>
        <v>0</v>
      </c>
      <c r="BP8">
        <f>'2. Formulário Ações'!BH17</f>
        <v>0</v>
      </c>
      <c r="BQ8">
        <f>'2. Formulário Ações'!BI17</f>
        <v>0</v>
      </c>
      <c r="BR8">
        <f>'2. Formulário Ações'!BJ17</f>
        <v>0</v>
      </c>
      <c r="BS8">
        <f>'2. Formulário Ações'!BK17</f>
        <v>0</v>
      </c>
      <c r="BT8">
        <f>'2. Formulário Ações'!BL17</f>
        <v>0</v>
      </c>
      <c r="BU8">
        <f>'2. Formulário Ações'!BM17</f>
        <v>0</v>
      </c>
      <c r="BV8">
        <f>'2. Formulário Ações'!BN17</f>
        <v>0</v>
      </c>
      <c r="BW8">
        <f>'2. Formulário Ações'!BO17</f>
        <v>0</v>
      </c>
      <c r="BX8">
        <f>'2. Formulário Ações'!BP17</f>
        <v>0</v>
      </c>
      <c r="BY8" s="87">
        <f>'2. Formulário Ações'!BQ18</f>
        <v>0</v>
      </c>
      <c r="BZ8" s="87">
        <f>'2. Formulário Ações'!BR18</f>
        <v>0</v>
      </c>
      <c r="CA8">
        <f>'2. Formulário Ações'!BT18</f>
        <v>0</v>
      </c>
    </row>
    <row r="9" spans="1:79" x14ac:dyDescent="0.25">
      <c r="A9" s="38">
        <f>ROW()</f>
        <v>9</v>
      </c>
      <c r="B9" s="38" t="str">
        <f>'1. Formulário Identidade'!$C$8</f>
        <v>Comissão Ordinária</v>
      </c>
      <c r="C9" s="38" t="str">
        <f>'1. Formulário Identidade'!$C$9</f>
        <v>Anita Affonso Ferreira</v>
      </c>
      <c r="D9" s="38" t="str">
        <f>'1. Formulário Identidade'!$C$10</f>
        <v>Atividade</v>
      </c>
      <c r="E9" s="38">
        <f>'1. Formulário Identidade'!$C$11</f>
        <v>0</v>
      </c>
      <c r="F9" s="38" t="str">
        <f>'1. Formulário Identidade'!$C$12</f>
        <v>03.01.001 - Comissão de Ética e Disciplina do CAU/SP (CED – CAU/SP) - Atividades e Ações</v>
      </c>
      <c r="G9" s="38" t="str">
        <f>'1. Formulário Identidade'!$C$13</f>
        <v>Instruir processos de infração ao Código de Ética e emitir relatórios fundamentados, bem como acompanhar a toda a elaboração do Código de Ética</v>
      </c>
      <c r="H9" s="38" t="str">
        <f>'1. Formulário Identidade'!$C$14</f>
        <v>Promover o exercício ético e qualificado da profissão</v>
      </c>
      <c r="I9" s="38">
        <f>'1. Formulário Identidade'!$C$15</f>
        <v>0</v>
      </c>
      <c r="J9" s="38" t="str">
        <f>'1. Formulário Identidade'!$C$16</f>
        <v>Difusão do Código de Ética e Disciplina para Arquitetos e Urbanistas</v>
      </c>
      <c r="K9" s="47">
        <f>'2. Formulário Ações'!C19</f>
        <v>3</v>
      </c>
      <c r="L9" s="47" t="str">
        <f>'2. Formulário Ações'!D19</f>
        <v xml:space="preserve">Elaborar Manual sobre ética profissional
Produzir material para ser divulgado aos profissionais arquitetos e urbanistas com orientações sobre o exercício ético profissional a luz do Código de Ética e Disciplina do CAU/BR. Previsão da necessidade de três reuniões técnicas com até três membros da Comissão. Tiragem de mil exemplares. Obs. Considerar despesas gráficas para impresão do material no plano da Comunicação. </v>
      </c>
      <c r="M9" s="47" t="str">
        <f>'2. Formulário Ações'!E19</f>
        <v>Reuniões Técnicas</v>
      </c>
      <c r="N9" s="47" t="str">
        <f>'2. Formulário Ações'!F19</f>
        <v>Ter um material de apoio ao profissional de arquitetura e urbanismo. Difundir os conceitos contidos do Código de Ética e Disciplina do CAU/BR, buscando promover o exercício ético e qualificado da profissão.</v>
      </c>
      <c r="O9" s="48">
        <f>'2. Formulário Ações'!G19</f>
        <v>44197</v>
      </c>
      <c r="P9" s="48">
        <f>'2. Formulário Ações'!H19</f>
        <v>44561</v>
      </c>
      <c r="Q9" s="49">
        <f>'2. Formulário Ações'!I19</f>
        <v>0</v>
      </c>
      <c r="R9" s="49">
        <f>'2. Formulário Ações'!J19</f>
        <v>9200.24</v>
      </c>
      <c r="S9" s="49">
        <f>'2. Formulário Ações'!K19</f>
        <v>9200.24</v>
      </c>
      <c r="T9" s="50">
        <f>'2. Formulário Ações'!L19</f>
        <v>0</v>
      </c>
      <c r="U9" s="50">
        <f>'2. Formulário Ações'!M19</f>
        <v>2.171209830067039E-2</v>
      </c>
      <c r="V9" s="47">
        <f>'2. Formulário Ações'!N19</f>
        <v>0</v>
      </c>
      <c r="W9" s="47">
        <f>'2. Formulário Ações'!O19</f>
        <v>0</v>
      </c>
      <c r="X9" s="49" t="str">
        <f>'2. Formulário Ações'!P19</f>
        <v>Anita Affonso Ferreira</v>
      </c>
      <c r="Y9">
        <f>'2. Formulário Ações'!Q18</f>
        <v>0</v>
      </c>
      <c r="Z9">
        <f>'2. Formulário Ações'!R18</f>
        <v>0</v>
      </c>
      <c r="AA9">
        <f>'2. Formulário Ações'!S18</f>
        <v>0</v>
      </c>
      <c r="AB9">
        <f>'2. Formulário Ações'!T18</f>
        <v>0</v>
      </c>
      <c r="AC9">
        <f>'2. Formulário Ações'!U18</f>
        <v>0</v>
      </c>
      <c r="AD9">
        <f>'2. Formulário Ações'!V18</f>
        <v>0</v>
      </c>
      <c r="AE9">
        <f>'2. Formulário Ações'!W18</f>
        <v>0</v>
      </c>
      <c r="AF9">
        <f>'2. Formulário Ações'!X18</f>
        <v>0</v>
      </c>
      <c r="AG9">
        <f>'2. Formulário Ações'!Y18</f>
        <v>0</v>
      </c>
      <c r="AH9">
        <f>'2. Formulário Ações'!Z18</f>
        <v>0</v>
      </c>
      <c r="AI9">
        <f>'2. Formulário Ações'!AA18</f>
        <v>0</v>
      </c>
      <c r="AJ9">
        <f>'2. Formulário Ações'!AB18</f>
        <v>0</v>
      </c>
      <c r="AK9">
        <f>'2. Formulário Ações'!AC18</f>
        <v>0</v>
      </c>
      <c r="AL9">
        <f>'2. Formulário Ações'!AD18</f>
        <v>0</v>
      </c>
      <c r="AM9">
        <f>'2. Formulário Ações'!AE18</f>
        <v>0</v>
      </c>
      <c r="AN9">
        <f>'2. Formulário Ações'!AF18</f>
        <v>0</v>
      </c>
      <c r="AO9">
        <f>'2. Formulário Ações'!AG18</f>
        <v>0</v>
      </c>
      <c r="AP9">
        <f>'2. Formulário Ações'!AH18</f>
        <v>0</v>
      </c>
      <c r="AQ9">
        <f>'2. Formulário Ações'!AI18</f>
        <v>0</v>
      </c>
      <c r="AR9">
        <f>'2. Formulário Ações'!AJ18</f>
        <v>0</v>
      </c>
      <c r="AS9">
        <f>'2. Formulário Ações'!AK18</f>
        <v>0</v>
      </c>
      <c r="AT9">
        <f>'2. Formulário Ações'!AL18</f>
        <v>0</v>
      </c>
      <c r="AU9">
        <f>'2. Formulário Ações'!AM18</f>
        <v>0</v>
      </c>
      <c r="AV9">
        <f>'2. Formulário Ações'!AN18</f>
        <v>0</v>
      </c>
      <c r="AW9">
        <f>'2. Formulário Ações'!AO18</f>
        <v>0</v>
      </c>
      <c r="AX9">
        <f>'2. Formulário Ações'!AP18</f>
        <v>0</v>
      </c>
      <c r="AY9">
        <f>'2. Formulário Ações'!AQ18</f>
        <v>0</v>
      </c>
      <c r="AZ9">
        <f>'2. Formulário Ações'!AR18</f>
        <v>0</v>
      </c>
      <c r="BA9">
        <f>'2. Formulário Ações'!AS18</f>
        <v>0</v>
      </c>
      <c r="BB9">
        <f>'2. Formulário Ações'!AT18</f>
        <v>0</v>
      </c>
      <c r="BC9">
        <f>'2. Formulário Ações'!AU18</f>
        <v>0</v>
      </c>
      <c r="BD9">
        <f>'2. Formulário Ações'!AV18</f>
        <v>0</v>
      </c>
      <c r="BE9">
        <f>'2. Formulário Ações'!AW18</f>
        <v>0</v>
      </c>
      <c r="BF9">
        <f>'2. Formulário Ações'!AX18</f>
        <v>0</v>
      </c>
      <c r="BG9">
        <f>'2. Formulário Ações'!AY18</f>
        <v>0</v>
      </c>
      <c r="BH9">
        <f>'2. Formulário Ações'!AZ18</f>
        <v>0</v>
      </c>
      <c r="BI9">
        <f>'2. Formulário Ações'!BA18</f>
        <v>0</v>
      </c>
      <c r="BJ9">
        <f>'2. Formulário Ações'!BB18</f>
        <v>0</v>
      </c>
      <c r="BK9">
        <f>'2. Formulário Ações'!BC18</f>
        <v>0</v>
      </c>
      <c r="BL9">
        <f>'2. Formulário Ações'!BD18</f>
        <v>0</v>
      </c>
      <c r="BM9">
        <f>'2. Formulário Ações'!BE18</f>
        <v>0</v>
      </c>
      <c r="BN9">
        <f>'2. Formulário Ações'!BF18</f>
        <v>0</v>
      </c>
      <c r="BO9">
        <f>'2. Formulário Ações'!BG18</f>
        <v>0</v>
      </c>
      <c r="BP9">
        <f>'2. Formulário Ações'!BH18</f>
        <v>0</v>
      </c>
      <c r="BQ9">
        <f>'2. Formulário Ações'!BI18</f>
        <v>0</v>
      </c>
      <c r="BR9">
        <f>'2. Formulário Ações'!BJ18</f>
        <v>0</v>
      </c>
      <c r="BS9">
        <f>'2. Formulário Ações'!BK18</f>
        <v>0</v>
      </c>
      <c r="BT9">
        <f>'2. Formulário Ações'!BL18</f>
        <v>0</v>
      </c>
      <c r="BU9">
        <f>'2. Formulário Ações'!BM18</f>
        <v>0</v>
      </c>
      <c r="BV9">
        <f>'2. Formulário Ações'!BN18</f>
        <v>0</v>
      </c>
      <c r="BW9">
        <f>'2. Formulário Ações'!BO18</f>
        <v>0</v>
      </c>
      <c r="BX9">
        <f>'2. Formulário Ações'!BP18</f>
        <v>0</v>
      </c>
      <c r="BY9" s="87">
        <f>'2. Formulário Ações'!BQ19</f>
        <v>0</v>
      </c>
      <c r="BZ9" s="87">
        <f>'2. Formulário Ações'!BR19</f>
        <v>0</v>
      </c>
      <c r="CA9">
        <f>'2. Formulário Ações'!BT19</f>
        <v>0</v>
      </c>
    </row>
    <row r="10" spans="1:79" x14ac:dyDescent="0.25">
      <c r="A10" s="38">
        <f>ROW()</f>
        <v>10</v>
      </c>
      <c r="B10" s="38" t="str">
        <f>'1. Formulário Identidade'!$C$8</f>
        <v>Comissão Ordinária</v>
      </c>
      <c r="C10" s="38" t="str">
        <f>'1. Formulário Identidade'!$C$9</f>
        <v>Anita Affonso Ferreira</v>
      </c>
      <c r="D10" s="38" t="str">
        <f>'1. Formulário Identidade'!$C$10</f>
        <v>Atividade</v>
      </c>
      <c r="E10" s="38">
        <f>'1. Formulário Identidade'!$C$11</f>
        <v>0</v>
      </c>
      <c r="F10" s="38" t="str">
        <f>'1. Formulário Identidade'!$C$12</f>
        <v>03.01.001 - Comissão de Ética e Disciplina do CAU/SP (CED – CAU/SP) - Atividades e Ações</v>
      </c>
      <c r="G10" s="38" t="str">
        <f>'1. Formulário Identidade'!$C$13</f>
        <v>Instruir processos de infração ao Código de Ética e emitir relatórios fundamentados, bem como acompanhar a toda a elaboração do Código de Ética</v>
      </c>
      <c r="H10" s="38" t="str">
        <f>'1. Formulário Identidade'!$C$14</f>
        <v>Promover o exercício ético e qualificado da profissão</v>
      </c>
      <c r="I10" s="38">
        <f>'1. Formulário Identidade'!$C$15</f>
        <v>0</v>
      </c>
      <c r="J10" s="38" t="str">
        <f>'1. Formulário Identidade'!$C$16</f>
        <v>Difusão do Código de Ética e Disciplina para Arquitetos e Urbanistas</v>
      </c>
      <c r="K10" s="47">
        <f>'2. Formulário Ações'!C20</f>
        <v>3</v>
      </c>
      <c r="L10" s="47" t="str">
        <f>'2. Formulário Ações'!D20</f>
        <v>Participar de encontros das CED-CAU/UF. Encontros CED-SUL + 03 
Debater aspectos observados nas denúncias recebidas juntamente com as CED-UF da região Sul e Sudeste com a  finalidade de contribuir com sugestões de encaminhamentos ao CAU/BR a respeito de temas relacionados a ética profissional e atos normativos que regulamentam os processos éticos disciplinares. Previsão:  três reuniões com a participação de até tres membros da CED-CAU/SP (24/04/2019);  (agosto/2019);  (novembro/2019)
Inclusão &gt; média de 6 membros e 2 dias de eventos</v>
      </c>
      <c r="M10" s="47" t="str">
        <f>'2. Formulário Ações'!E20</f>
        <v>Participação em Eventos (Seminários/Palestras/WorkShops/Reuniões/Encontros/Formaturas/Colações de Grau)</v>
      </c>
      <c r="N10" s="47" t="str">
        <f>'2. Formulário Ações'!F20</f>
        <v>Fazer encaminhamentos ao CAU/BR a respeito do concenso obtido nas reuniões realizadas com as CED-CAU/UF da região Sul e Sudeste</v>
      </c>
      <c r="O10" s="48">
        <f>'2. Formulário Ações'!G20</f>
        <v>44197</v>
      </c>
      <c r="P10" s="48">
        <f>'2. Formulário Ações'!H20</f>
        <v>44561</v>
      </c>
      <c r="Q10" s="49">
        <f>'2. Formulário Ações'!I20</f>
        <v>27600.720000000001</v>
      </c>
      <c r="R10" s="49">
        <f>'2. Formulário Ações'!J20</f>
        <v>29160</v>
      </c>
      <c r="S10" s="49">
        <f>'2. Formulário Ações'!K20</f>
        <v>1559.2799999999988</v>
      </c>
      <c r="T10" s="50">
        <f>'2. Formulário Ações'!L20</f>
        <v>5.6494178412737017E-2</v>
      </c>
      <c r="U10" s="50">
        <f>'2. Formulário Ações'!M20</f>
        <v>6.881611636735005E-2</v>
      </c>
      <c r="V10" s="47">
        <f>'2. Formulário Ações'!N20</f>
        <v>0</v>
      </c>
      <c r="W10" s="47">
        <f>'2. Formulário Ações'!O20</f>
        <v>0</v>
      </c>
      <c r="X10" s="49" t="str">
        <f>'2. Formulário Ações'!P20</f>
        <v>Anita Affonso Ferreira</v>
      </c>
      <c r="Y10">
        <f>'2. Formulário Ações'!Q19</f>
        <v>0</v>
      </c>
      <c r="Z10">
        <f>'2. Formulário Ações'!R19</f>
        <v>0</v>
      </c>
      <c r="AA10">
        <f>'2. Formulário Ações'!S19</f>
        <v>0</v>
      </c>
      <c r="AB10">
        <f>'2. Formulário Ações'!T19</f>
        <v>0</v>
      </c>
      <c r="AC10">
        <f>'2. Formulário Ações'!U19</f>
        <v>0</v>
      </c>
      <c r="AD10">
        <f>'2. Formulário Ações'!V19</f>
        <v>0</v>
      </c>
      <c r="AE10">
        <f>'2. Formulário Ações'!W19</f>
        <v>0</v>
      </c>
      <c r="AF10">
        <f>'2. Formulário Ações'!X19</f>
        <v>0</v>
      </c>
      <c r="AG10">
        <f>'2. Formulário Ações'!Y19</f>
        <v>0</v>
      </c>
      <c r="AH10">
        <f>'2. Formulário Ações'!Z19</f>
        <v>0</v>
      </c>
      <c r="AI10">
        <f>'2. Formulário Ações'!AA19</f>
        <v>0</v>
      </c>
      <c r="AJ10">
        <f>'2. Formulário Ações'!AB19</f>
        <v>0</v>
      </c>
      <c r="AK10">
        <f>'2. Formulário Ações'!AC19</f>
        <v>0</v>
      </c>
      <c r="AL10">
        <f>'2. Formulário Ações'!AD19</f>
        <v>0</v>
      </c>
      <c r="AM10">
        <f>'2. Formulário Ações'!AE19</f>
        <v>0</v>
      </c>
      <c r="AN10">
        <f>'2. Formulário Ações'!AF19</f>
        <v>0</v>
      </c>
      <c r="AO10">
        <f>'2. Formulário Ações'!AG19</f>
        <v>0</v>
      </c>
      <c r="AP10">
        <f>'2. Formulário Ações'!AH19</f>
        <v>0</v>
      </c>
      <c r="AQ10">
        <f>'2. Formulário Ações'!AI19</f>
        <v>0</v>
      </c>
      <c r="AR10">
        <f>'2. Formulário Ações'!AJ19</f>
        <v>0</v>
      </c>
      <c r="AS10">
        <f>'2. Formulário Ações'!AK19</f>
        <v>0</v>
      </c>
      <c r="AT10">
        <f>'2. Formulário Ações'!AL19</f>
        <v>0</v>
      </c>
      <c r="AU10">
        <f>'2. Formulário Ações'!AM19</f>
        <v>0</v>
      </c>
      <c r="AV10">
        <f>'2. Formulário Ações'!AN19</f>
        <v>0</v>
      </c>
      <c r="AW10">
        <f>'2. Formulário Ações'!AO19</f>
        <v>0</v>
      </c>
      <c r="AX10">
        <f>'2. Formulário Ações'!AP19</f>
        <v>0</v>
      </c>
      <c r="AY10">
        <f>'2. Formulário Ações'!AQ19</f>
        <v>0</v>
      </c>
      <c r="AZ10">
        <f>'2. Formulário Ações'!AR19</f>
        <v>0</v>
      </c>
      <c r="BA10">
        <f>'2. Formulário Ações'!AS19</f>
        <v>0</v>
      </c>
      <c r="BB10">
        <f>'2. Formulário Ações'!AT19</f>
        <v>0</v>
      </c>
      <c r="BC10">
        <f>'2. Formulário Ações'!AU19</f>
        <v>0</v>
      </c>
      <c r="BD10">
        <f>'2. Formulário Ações'!AV19</f>
        <v>0</v>
      </c>
      <c r="BE10">
        <f>'2. Formulário Ações'!AW19</f>
        <v>0</v>
      </c>
      <c r="BF10">
        <f>'2. Formulário Ações'!AX19</f>
        <v>0</v>
      </c>
      <c r="BG10">
        <f>'2. Formulário Ações'!AY19</f>
        <v>0</v>
      </c>
      <c r="BH10">
        <f>'2. Formulário Ações'!AZ19</f>
        <v>0</v>
      </c>
      <c r="BI10">
        <f>'2. Formulário Ações'!BA19</f>
        <v>0</v>
      </c>
      <c r="BJ10">
        <f>'2. Formulário Ações'!BB19</f>
        <v>0</v>
      </c>
      <c r="BK10">
        <f>'2. Formulário Ações'!BC19</f>
        <v>0</v>
      </c>
      <c r="BL10">
        <f>'2. Formulário Ações'!BD19</f>
        <v>0</v>
      </c>
      <c r="BM10">
        <f>'2. Formulário Ações'!BE19</f>
        <v>0</v>
      </c>
      <c r="BN10">
        <f>'2. Formulário Ações'!BF19</f>
        <v>0</v>
      </c>
      <c r="BO10">
        <f>'2. Formulário Ações'!BG19</f>
        <v>0</v>
      </c>
      <c r="BP10">
        <f>'2. Formulário Ações'!BH19</f>
        <v>0</v>
      </c>
      <c r="BQ10">
        <f>'2. Formulário Ações'!BI19</f>
        <v>0</v>
      </c>
      <c r="BR10">
        <f>'2. Formulário Ações'!BJ19</f>
        <v>0</v>
      </c>
      <c r="BS10">
        <f>'2. Formulário Ações'!BK19</f>
        <v>0</v>
      </c>
      <c r="BT10">
        <f>'2. Formulário Ações'!BL19</f>
        <v>0</v>
      </c>
      <c r="BU10">
        <f>'2. Formulário Ações'!BM19</f>
        <v>0</v>
      </c>
      <c r="BV10">
        <f>'2. Formulário Ações'!BN19</f>
        <v>0</v>
      </c>
      <c r="BW10">
        <f>'2. Formulário Ações'!BO19</f>
        <v>0</v>
      </c>
      <c r="BX10">
        <f>'2. Formulário Ações'!BP19</f>
        <v>0</v>
      </c>
      <c r="BY10" s="87">
        <f>'2. Formulário Ações'!BQ20</f>
        <v>0</v>
      </c>
      <c r="BZ10" s="87">
        <f>'2. Formulário Ações'!BR20</f>
        <v>0</v>
      </c>
      <c r="CA10">
        <f>'2. Formulário Ações'!BT20</f>
        <v>0</v>
      </c>
    </row>
    <row r="11" spans="1:79" x14ac:dyDescent="0.25">
      <c r="A11" s="38">
        <f>ROW()</f>
        <v>11</v>
      </c>
      <c r="B11" s="38" t="str">
        <f>'1. Formulário Identidade'!$C$8</f>
        <v>Comissão Ordinária</v>
      </c>
      <c r="C11" s="38" t="str">
        <f>'1. Formulário Identidade'!$C$9</f>
        <v>Anita Affonso Ferreira</v>
      </c>
      <c r="D11" s="38" t="str">
        <f>'1. Formulário Identidade'!$C$10</f>
        <v>Atividade</v>
      </c>
      <c r="E11" s="38">
        <f>'1. Formulário Identidade'!$C$11</f>
        <v>0</v>
      </c>
      <c r="F11" s="38" t="str">
        <f>'1. Formulário Identidade'!$C$12</f>
        <v>03.01.001 - Comissão de Ética e Disciplina do CAU/SP (CED – CAU/SP) - Atividades e Ações</v>
      </c>
      <c r="G11" s="38" t="str">
        <f>'1. Formulário Identidade'!$C$13</f>
        <v>Instruir processos de infração ao Código de Ética e emitir relatórios fundamentados, bem como acompanhar a toda a elaboração do Código de Ética</v>
      </c>
      <c r="H11" s="38" t="str">
        <f>'1. Formulário Identidade'!$C$14</f>
        <v>Promover o exercício ético e qualificado da profissão</v>
      </c>
      <c r="I11" s="38">
        <f>'1. Formulário Identidade'!$C$15</f>
        <v>0</v>
      </c>
      <c r="J11" s="38" t="str">
        <f>'1. Formulário Identidade'!$C$16</f>
        <v>Difusão do Código de Ética e Disciplina para Arquitetos e Urbanistas</v>
      </c>
      <c r="K11" s="47">
        <f>'2. Formulário Ações'!C21</f>
        <v>4</v>
      </c>
      <c r="L11" s="47" t="str">
        <f>'2. Formulário Ações'!D21</f>
        <v>Participar dos eventos realizados pela CED- CAU/BR
Debater  aspectos identificados nas denúncia recebidas na Comissão e os atos normativos que regulamentam o exercício da profissão.  Participação de no mínimo 06 membros da CED-CAU/SP em todos os Seminários  promovidos pela CED-CAU/BR. 
Participar das discussões sobre temas relacionados às denúncias recebidas pelas CED-CAU/UF  abordados nos Seminários promovidos pela CED-CAU/BR , bem como sobre as legislações que regulamentam a condução dos processos éticos, de forma a contribuir com o aprimoramento desses e melhorar os processos internos. Seminários previstos: 17º Seminário da CED-CAU/BR (Porto Alegre)  - 18 e 19/03 (Participação de 05 Conselheiros e assessoria técnica)  ; 18º Seminário da CED-CAU/BR (Sâo Paulo) (Participação de 9 Conselheiros) -  19º Seminário da CED-CAU/BR (Teresina)  - 03,04,05/07/2019 (Participação de 05 Conselheiros e Assessoria Técnica) ;  3º Seminário Nacional  (CED-CAU/BR)  - 09 e 10 de dezembro (Brasília) (participação de 06 Conselheiros).  Obs. Estimado nesse plano apenas diárias e deslocamentos. Valores das passagens não estão inclusos no plano. Considerar no plano de viagens.
Inclusão &gt; média de 6 membros e 2 dias de eventos</v>
      </c>
      <c r="M11" s="47" t="str">
        <f>'2. Formulário Ações'!E21</f>
        <v>Participação em Eventos (Seminários/Palestras/WorkShops/Reuniões/Encontros/Formaturas/Colações de Grau)</v>
      </c>
      <c r="N11" s="47" t="str">
        <f>'2. Formulário Ações'!F21</f>
        <v xml:space="preserve">Alinhar entendimentos e uniformizar procedimentos para condução dos processos éticos com as CED-CAU/UF. </v>
      </c>
      <c r="O11" s="48">
        <f>'2. Formulário Ações'!G21</f>
        <v>44197</v>
      </c>
      <c r="P11" s="48">
        <f>'2. Formulário Ações'!H21</f>
        <v>44561</v>
      </c>
      <c r="Q11" s="49">
        <f>'2. Formulário Ações'!I21</f>
        <v>3447</v>
      </c>
      <c r="R11" s="49">
        <f>'2. Formulário Ações'!J21</f>
        <v>38880</v>
      </c>
      <c r="S11" s="49">
        <f>'2. Formulário Ações'!K21</f>
        <v>35433</v>
      </c>
      <c r="T11" s="50">
        <f>'2. Formulário Ações'!L21</f>
        <v>10.279373368146214</v>
      </c>
      <c r="U11" s="50">
        <f>'2. Formulário Ações'!M21</f>
        <v>9.1754821823133395E-2</v>
      </c>
      <c r="V11" s="47">
        <f>'2. Formulário Ações'!N21</f>
        <v>0</v>
      </c>
      <c r="W11" s="47">
        <f>'2. Formulário Ações'!O21</f>
        <v>0</v>
      </c>
      <c r="X11" s="49" t="str">
        <f>'2. Formulário Ações'!P21</f>
        <v>Anita Affonso Ferreira</v>
      </c>
      <c r="Y11">
        <f>'2. Formulário Ações'!Q20</f>
        <v>0</v>
      </c>
      <c r="Z11">
        <f>'2. Formulário Ações'!R20</f>
        <v>0</v>
      </c>
      <c r="AA11">
        <f>'2. Formulário Ações'!S20</f>
        <v>0</v>
      </c>
      <c r="AB11">
        <f>'2. Formulário Ações'!T20</f>
        <v>0</v>
      </c>
      <c r="AC11">
        <f>'2. Formulário Ações'!U20</f>
        <v>0</v>
      </c>
      <c r="AD11">
        <f>'2. Formulário Ações'!V20</f>
        <v>0</v>
      </c>
      <c r="AE11">
        <f>'2. Formulário Ações'!W20</f>
        <v>0</v>
      </c>
      <c r="AF11">
        <f>'2. Formulário Ações'!X20</f>
        <v>0</v>
      </c>
      <c r="AG11">
        <f>'2. Formulário Ações'!Y20</f>
        <v>0</v>
      </c>
      <c r="AH11">
        <f>'2. Formulário Ações'!Z20</f>
        <v>0</v>
      </c>
      <c r="AI11">
        <f>'2. Formulário Ações'!AA20</f>
        <v>0</v>
      </c>
      <c r="AJ11">
        <f>'2. Formulário Ações'!AB20</f>
        <v>0</v>
      </c>
      <c r="AK11">
        <f>'2. Formulário Ações'!AC20</f>
        <v>0</v>
      </c>
      <c r="AL11">
        <f>'2. Formulário Ações'!AD20</f>
        <v>0</v>
      </c>
      <c r="AM11">
        <f>'2. Formulário Ações'!AE20</f>
        <v>0</v>
      </c>
      <c r="AN11">
        <f>'2. Formulário Ações'!AF20</f>
        <v>0</v>
      </c>
      <c r="AO11">
        <f>'2. Formulário Ações'!AG20</f>
        <v>0</v>
      </c>
      <c r="AP11">
        <f>'2. Formulário Ações'!AH20</f>
        <v>0</v>
      </c>
      <c r="AQ11">
        <f>'2. Formulário Ações'!AI20</f>
        <v>0</v>
      </c>
      <c r="AR11">
        <f>'2. Formulário Ações'!AJ20</f>
        <v>0</v>
      </c>
      <c r="AS11">
        <f>'2. Formulário Ações'!AK20</f>
        <v>0</v>
      </c>
      <c r="AT11">
        <f>'2. Formulário Ações'!AL20</f>
        <v>0</v>
      </c>
      <c r="AU11">
        <f>'2. Formulário Ações'!AM20</f>
        <v>0</v>
      </c>
      <c r="AV11">
        <f>'2. Formulário Ações'!AN20</f>
        <v>0</v>
      </c>
      <c r="AW11">
        <f>'2. Formulário Ações'!AO20</f>
        <v>0</v>
      </c>
      <c r="AX11">
        <f>'2. Formulário Ações'!AP20</f>
        <v>0</v>
      </c>
      <c r="AY11">
        <f>'2. Formulário Ações'!AQ20</f>
        <v>0</v>
      </c>
      <c r="AZ11">
        <f>'2. Formulário Ações'!AR20</f>
        <v>0</v>
      </c>
      <c r="BA11">
        <f>'2. Formulário Ações'!AS20</f>
        <v>0</v>
      </c>
      <c r="BB11">
        <f>'2. Formulário Ações'!AT20</f>
        <v>0</v>
      </c>
      <c r="BC11">
        <f>'2. Formulário Ações'!AU20</f>
        <v>0</v>
      </c>
      <c r="BD11">
        <f>'2. Formulário Ações'!AV20</f>
        <v>0</v>
      </c>
      <c r="BE11">
        <f>'2. Formulário Ações'!AW20</f>
        <v>0</v>
      </c>
      <c r="BF11">
        <f>'2. Formulário Ações'!AX20</f>
        <v>0</v>
      </c>
      <c r="BG11">
        <f>'2. Formulário Ações'!AY20</f>
        <v>0</v>
      </c>
      <c r="BH11">
        <f>'2. Formulário Ações'!AZ20</f>
        <v>0</v>
      </c>
      <c r="BI11">
        <f>'2. Formulário Ações'!BA20</f>
        <v>0</v>
      </c>
      <c r="BJ11">
        <f>'2. Formulário Ações'!BB20</f>
        <v>0</v>
      </c>
      <c r="BK11">
        <f>'2. Formulário Ações'!BC20</f>
        <v>0</v>
      </c>
      <c r="BL11">
        <f>'2. Formulário Ações'!BD20</f>
        <v>0</v>
      </c>
      <c r="BM11">
        <f>'2. Formulário Ações'!BE20</f>
        <v>0</v>
      </c>
      <c r="BN11">
        <f>'2. Formulário Ações'!BF20</f>
        <v>0</v>
      </c>
      <c r="BO11">
        <f>'2. Formulário Ações'!BG20</f>
        <v>0</v>
      </c>
      <c r="BP11">
        <f>'2. Formulário Ações'!BH20</f>
        <v>0</v>
      </c>
      <c r="BQ11">
        <f>'2. Formulário Ações'!BI20</f>
        <v>0</v>
      </c>
      <c r="BR11">
        <f>'2. Formulário Ações'!BJ20</f>
        <v>0</v>
      </c>
      <c r="BS11">
        <f>'2. Formulário Ações'!BK20</f>
        <v>0</v>
      </c>
      <c r="BT11">
        <f>'2. Formulário Ações'!BL20</f>
        <v>0</v>
      </c>
      <c r="BU11">
        <f>'2. Formulário Ações'!BM20</f>
        <v>0</v>
      </c>
      <c r="BV11">
        <f>'2. Formulário Ações'!BN20</f>
        <v>0</v>
      </c>
      <c r="BW11">
        <f>'2. Formulário Ações'!BO20</f>
        <v>0</v>
      </c>
      <c r="BX11">
        <f>'2. Formulário Ações'!BP20</f>
        <v>0</v>
      </c>
      <c r="BY11" s="87">
        <f>'2. Formulário Ações'!BQ21</f>
        <v>0</v>
      </c>
      <c r="BZ11" s="87">
        <f>'2. Formulário Ações'!BR21</f>
        <v>0</v>
      </c>
      <c r="CA11">
        <f>'2. Formulário Ações'!BT21</f>
        <v>0</v>
      </c>
    </row>
    <row r="12" spans="1:79" x14ac:dyDescent="0.25">
      <c r="A12" s="38">
        <f>ROW()</f>
        <v>12</v>
      </c>
      <c r="B12" s="38" t="str">
        <f>'1. Formulário Identidade'!$C$8</f>
        <v>Comissão Ordinária</v>
      </c>
      <c r="C12" s="38" t="str">
        <f>'1. Formulário Identidade'!$C$9</f>
        <v>Anita Affonso Ferreira</v>
      </c>
      <c r="D12" s="38" t="str">
        <f>'1. Formulário Identidade'!$C$10</f>
        <v>Atividade</v>
      </c>
      <c r="E12" s="38">
        <f>'1. Formulário Identidade'!$C$11</f>
        <v>0</v>
      </c>
      <c r="F12" s="38" t="str">
        <f>'1. Formulário Identidade'!$C$12</f>
        <v>03.01.001 - Comissão de Ética e Disciplina do CAU/SP (CED – CAU/SP) - Atividades e Ações</v>
      </c>
      <c r="G12" s="38" t="str">
        <f>'1. Formulário Identidade'!$C$13</f>
        <v>Instruir processos de infração ao Código de Ética e emitir relatórios fundamentados, bem como acompanhar a toda a elaboração do Código de Ética</v>
      </c>
      <c r="H12" s="38" t="str">
        <f>'1. Formulário Identidade'!$C$14</f>
        <v>Promover o exercício ético e qualificado da profissão</v>
      </c>
      <c r="I12" s="38">
        <f>'1. Formulário Identidade'!$C$15</f>
        <v>0</v>
      </c>
      <c r="J12" s="38" t="str">
        <f>'1. Formulário Identidade'!$C$16</f>
        <v>Difusão do Código de Ética e Disciplina para Arquitetos e Urbanistas</v>
      </c>
      <c r="K12" s="47">
        <f>'2. Formulário Ações'!C22</f>
        <v>3</v>
      </c>
      <c r="L12" s="47" t="str">
        <f>'2. Formulário Ações'!D22</f>
        <v>Participar do Treinamento Técnico da CED-CAU/BR
Aprimorar os procedimentos internos relacionados a apuração das denúncias, instrução processual e julgamento dos processos éticos.  
Aplicar as orientações apresentadas nos treinamentos buscando aprimorar os procedimentos internos relacionados a apuração das denúncias, instrução processual e julgamento dos processos éticos.  Previsão: (Brasilia)  - 20 de agosto e 25 de outubro (Participação de 06 Conselheiros e Assessoria Técnica 03). Participação das assessorias técnica e jurídica de no mínimo 06 membros da CED-CAU/SP em todos os Seminários Técnicos promovidos pela CED-CAU/BR. 
Inclusão &gt; média de 6 membros e 2 dias de eventos</v>
      </c>
      <c r="M12" s="47" t="str">
        <f>'2. Formulário Ações'!E22</f>
        <v>Participação em Eventos (Seminários/Palestras/WorkShops/Reuniões/Encontros/Formaturas/Colações de Grau)</v>
      </c>
      <c r="N12" s="47" t="str">
        <f>'2. Formulário Ações'!F22</f>
        <v xml:space="preserve">Uniformizar os trâmites processuais. </v>
      </c>
      <c r="O12" s="48">
        <f>'2. Formulário Ações'!G22</f>
        <v>44197</v>
      </c>
      <c r="P12" s="48">
        <f>'2. Formulário Ações'!H22</f>
        <v>44561</v>
      </c>
      <c r="Q12" s="49">
        <f>'2. Formulário Ações'!I22</f>
        <v>0</v>
      </c>
      <c r="R12" s="49">
        <f>'2. Formulário Ações'!J22</f>
        <v>29160</v>
      </c>
      <c r="S12" s="49">
        <f>'2. Formulário Ações'!K22</f>
        <v>29160</v>
      </c>
      <c r="T12" s="50">
        <f>'2. Formulário Ações'!L22</f>
        <v>0</v>
      </c>
      <c r="U12" s="50">
        <f>'2. Formulário Ações'!M22</f>
        <v>6.881611636735005E-2</v>
      </c>
      <c r="V12" s="47">
        <f>'2. Formulário Ações'!N22</f>
        <v>0</v>
      </c>
      <c r="W12" s="47">
        <f>'2. Formulário Ações'!O22</f>
        <v>0</v>
      </c>
      <c r="X12" s="49" t="str">
        <f>'2. Formulário Ações'!P22</f>
        <v>Anita Affonso Ferreira</v>
      </c>
      <c r="Y12">
        <f>'2. Formulário Ações'!Q21</f>
        <v>0</v>
      </c>
      <c r="Z12">
        <f>'2. Formulário Ações'!R21</f>
        <v>0</v>
      </c>
      <c r="AA12">
        <f>'2. Formulário Ações'!S21</f>
        <v>0</v>
      </c>
      <c r="AB12">
        <f>'2. Formulário Ações'!T21</f>
        <v>0</v>
      </c>
      <c r="AC12">
        <f>'2. Formulário Ações'!U21</f>
        <v>0</v>
      </c>
      <c r="AD12">
        <f>'2. Formulário Ações'!V21</f>
        <v>0</v>
      </c>
      <c r="AE12">
        <f>'2. Formulário Ações'!W21</f>
        <v>0</v>
      </c>
      <c r="AF12">
        <f>'2. Formulário Ações'!X21</f>
        <v>0</v>
      </c>
      <c r="AG12">
        <f>'2. Formulário Ações'!Y21</f>
        <v>0</v>
      </c>
      <c r="AH12">
        <f>'2. Formulário Ações'!Z21</f>
        <v>0</v>
      </c>
      <c r="AI12">
        <f>'2. Formulário Ações'!AA21</f>
        <v>0</v>
      </c>
      <c r="AJ12">
        <f>'2. Formulário Ações'!AB21</f>
        <v>0</v>
      </c>
      <c r="AK12">
        <f>'2. Formulário Ações'!AC21</f>
        <v>0</v>
      </c>
      <c r="AL12">
        <f>'2. Formulário Ações'!AD21</f>
        <v>0</v>
      </c>
      <c r="AM12">
        <f>'2. Formulário Ações'!AE21</f>
        <v>0</v>
      </c>
      <c r="AN12">
        <f>'2. Formulário Ações'!AF21</f>
        <v>0</v>
      </c>
      <c r="AO12">
        <f>'2. Formulário Ações'!AG21</f>
        <v>0</v>
      </c>
      <c r="AP12">
        <f>'2. Formulário Ações'!AH21</f>
        <v>0</v>
      </c>
      <c r="AQ12">
        <f>'2. Formulário Ações'!AI21</f>
        <v>0</v>
      </c>
      <c r="AR12">
        <f>'2. Formulário Ações'!AJ21</f>
        <v>0</v>
      </c>
      <c r="AS12">
        <f>'2. Formulário Ações'!AK21</f>
        <v>0</v>
      </c>
      <c r="AT12">
        <f>'2. Formulário Ações'!AL21</f>
        <v>0</v>
      </c>
      <c r="AU12">
        <f>'2. Formulário Ações'!AM21</f>
        <v>0</v>
      </c>
      <c r="AV12">
        <f>'2. Formulário Ações'!AN21</f>
        <v>0</v>
      </c>
      <c r="AW12">
        <f>'2. Formulário Ações'!AO21</f>
        <v>0</v>
      </c>
      <c r="AX12">
        <f>'2. Formulário Ações'!AP21</f>
        <v>0</v>
      </c>
      <c r="AY12">
        <f>'2. Formulário Ações'!AQ21</f>
        <v>0</v>
      </c>
      <c r="AZ12">
        <f>'2. Formulário Ações'!AR21</f>
        <v>0</v>
      </c>
      <c r="BA12">
        <f>'2. Formulário Ações'!AS21</f>
        <v>0</v>
      </c>
      <c r="BB12">
        <f>'2. Formulário Ações'!AT21</f>
        <v>0</v>
      </c>
      <c r="BC12">
        <f>'2. Formulário Ações'!AU21</f>
        <v>0</v>
      </c>
      <c r="BD12">
        <f>'2. Formulário Ações'!AV21</f>
        <v>0</v>
      </c>
      <c r="BE12">
        <f>'2. Formulário Ações'!AW21</f>
        <v>0</v>
      </c>
      <c r="BF12">
        <f>'2. Formulário Ações'!AX21</f>
        <v>0</v>
      </c>
      <c r="BG12">
        <f>'2. Formulário Ações'!AY21</f>
        <v>0</v>
      </c>
      <c r="BH12">
        <f>'2. Formulário Ações'!AZ21</f>
        <v>0</v>
      </c>
      <c r="BI12">
        <f>'2. Formulário Ações'!BA21</f>
        <v>0</v>
      </c>
      <c r="BJ12">
        <f>'2. Formulário Ações'!BB21</f>
        <v>0</v>
      </c>
      <c r="BK12">
        <f>'2. Formulário Ações'!BC21</f>
        <v>0</v>
      </c>
      <c r="BL12">
        <f>'2. Formulário Ações'!BD21</f>
        <v>0</v>
      </c>
      <c r="BM12">
        <f>'2. Formulário Ações'!BE21</f>
        <v>0</v>
      </c>
      <c r="BN12">
        <f>'2. Formulário Ações'!BF21</f>
        <v>0</v>
      </c>
      <c r="BO12">
        <f>'2. Formulário Ações'!BG21</f>
        <v>0</v>
      </c>
      <c r="BP12">
        <f>'2. Formulário Ações'!BH21</f>
        <v>0</v>
      </c>
      <c r="BQ12">
        <f>'2. Formulário Ações'!BI21</f>
        <v>0</v>
      </c>
      <c r="BR12">
        <f>'2. Formulário Ações'!BJ21</f>
        <v>0</v>
      </c>
      <c r="BS12">
        <f>'2. Formulário Ações'!BK21</f>
        <v>0</v>
      </c>
      <c r="BT12">
        <f>'2. Formulário Ações'!BL21</f>
        <v>0</v>
      </c>
      <c r="BU12">
        <f>'2. Formulário Ações'!BM21</f>
        <v>0</v>
      </c>
      <c r="BV12">
        <f>'2. Formulário Ações'!BN21</f>
        <v>0</v>
      </c>
      <c r="BW12">
        <f>'2. Formulário Ações'!BO21</f>
        <v>0</v>
      </c>
      <c r="BX12">
        <f>'2. Formulário Ações'!BP21</f>
        <v>0</v>
      </c>
      <c r="BY12" s="87">
        <f>'2. Formulário Ações'!BQ22</f>
        <v>0</v>
      </c>
      <c r="BZ12" s="87">
        <f>'2. Formulário Ações'!BR22</f>
        <v>0</v>
      </c>
      <c r="CA12">
        <f>'2. Formulário Ações'!BT22</f>
        <v>0</v>
      </c>
    </row>
    <row r="13" spans="1:79" x14ac:dyDescent="0.25">
      <c r="A13" s="38">
        <f>ROW()</f>
        <v>13</v>
      </c>
      <c r="B13" s="38" t="str">
        <f>'1. Formulário Identidade'!$C$8</f>
        <v>Comissão Ordinária</v>
      </c>
      <c r="C13" s="38" t="str">
        <f>'1. Formulário Identidade'!$C$9</f>
        <v>Anita Affonso Ferreira</v>
      </c>
      <c r="D13" s="38" t="str">
        <f>'1. Formulário Identidade'!$C$10</f>
        <v>Atividade</v>
      </c>
      <c r="E13" s="38">
        <f>'1. Formulário Identidade'!$C$11</f>
        <v>0</v>
      </c>
      <c r="F13" s="38" t="str">
        <f>'1. Formulário Identidade'!$C$12</f>
        <v>03.01.001 - Comissão de Ética e Disciplina do CAU/SP (CED – CAU/SP) - Atividades e Ações</v>
      </c>
      <c r="G13" s="38" t="str">
        <f>'1. Formulário Identidade'!$C$13</f>
        <v>Instruir processos de infração ao Código de Ética e emitir relatórios fundamentados, bem como acompanhar a toda a elaboração do Código de Ética</v>
      </c>
      <c r="H13" s="38" t="str">
        <f>'1. Formulário Identidade'!$C$14</f>
        <v>Promover o exercício ético e qualificado da profissão</v>
      </c>
      <c r="I13" s="38">
        <f>'1. Formulário Identidade'!$C$15</f>
        <v>0</v>
      </c>
      <c r="J13" s="38" t="str">
        <f>'1. Formulário Identidade'!$C$16</f>
        <v>Difusão do Código de Ética e Disciplina para Arquitetos e Urbanistas</v>
      </c>
      <c r="K13" s="47">
        <f>'2. Formulário Ações'!C23</f>
        <v>1</v>
      </c>
      <c r="L13" s="47" t="str">
        <f>'2. Formulário Ações'!D23</f>
        <v>Participar de curso de aperfeiçoamento em conciliação e mediação de conflito
Desenvolver técnicas para conduzir as audiências de instrução e conciliação, aprimorando os procedimentos internos. Estimado 01 curso de capacitação para todos os membros Conselheiros da CED e Assessorias
Duração &gt; 4 a 5 dias (não necessariamente fora das reuniões já estimadas das ordinárias, somente a remuneração dos professores e materiais)</v>
      </c>
      <c r="M13" s="47" t="str">
        <f>'2. Formulário Ações'!E23</f>
        <v>Capacitação de Funcionários/Conselheiros</v>
      </c>
      <c r="N13" s="47" t="str">
        <f>'2. Formulário Ações'!F23</f>
        <v>Aprimorar a condução das audiências realizadas pela CED-CAU/SP</v>
      </c>
      <c r="O13" s="48">
        <f>'2. Formulário Ações'!G23</f>
        <v>44197</v>
      </c>
      <c r="P13" s="48">
        <f>'2. Formulário Ações'!H23</f>
        <v>44561</v>
      </c>
      <c r="Q13" s="49">
        <f>'2. Formulário Ações'!I23</f>
        <v>0</v>
      </c>
      <c r="R13" s="49">
        <f>'2. Formulário Ações'!J23</f>
        <v>2430</v>
      </c>
      <c r="S13" s="49">
        <f>'2. Formulário Ações'!K23</f>
        <v>2430</v>
      </c>
      <c r="T13" s="50">
        <f>'2. Formulário Ações'!L23</f>
        <v>0</v>
      </c>
      <c r="U13" s="50">
        <f>'2. Formulário Ações'!M23</f>
        <v>5.7346763639458372E-3</v>
      </c>
      <c r="V13" s="47">
        <f>'2. Formulário Ações'!N23</f>
        <v>0</v>
      </c>
      <c r="W13" s="47">
        <f>'2. Formulário Ações'!O23</f>
        <v>0</v>
      </c>
      <c r="X13" s="49" t="str">
        <f>'2. Formulário Ações'!P23</f>
        <v>Anita Affonso Ferreira</v>
      </c>
      <c r="Y13">
        <f>'2. Formulário Ações'!Q22</f>
        <v>0</v>
      </c>
      <c r="Z13">
        <f>'2. Formulário Ações'!R22</f>
        <v>0</v>
      </c>
      <c r="AA13">
        <f>'2. Formulário Ações'!S22</f>
        <v>0</v>
      </c>
      <c r="AB13">
        <f>'2. Formulário Ações'!T22</f>
        <v>0</v>
      </c>
      <c r="AC13">
        <f>'2. Formulário Ações'!U22</f>
        <v>0</v>
      </c>
      <c r="AD13">
        <f>'2. Formulário Ações'!V22</f>
        <v>0</v>
      </c>
      <c r="AE13">
        <f>'2. Formulário Ações'!W22</f>
        <v>0</v>
      </c>
      <c r="AF13">
        <f>'2. Formulário Ações'!X22</f>
        <v>0</v>
      </c>
      <c r="AG13">
        <f>'2. Formulário Ações'!Y22</f>
        <v>0</v>
      </c>
      <c r="AH13">
        <f>'2. Formulário Ações'!Z22</f>
        <v>0</v>
      </c>
      <c r="AI13">
        <f>'2. Formulário Ações'!AA22</f>
        <v>0</v>
      </c>
      <c r="AJ13">
        <f>'2. Formulário Ações'!AB22</f>
        <v>0</v>
      </c>
      <c r="AK13">
        <f>'2. Formulário Ações'!AC22</f>
        <v>0</v>
      </c>
      <c r="AL13">
        <f>'2. Formulário Ações'!AD22</f>
        <v>0</v>
      </c>
      <c r="AM13">
        <f>'2. Formulário Ações'!AE22</f>
        <v>0</v>
      </c>
      <c r="AN13">
        <f>'2. Formulário Ações'!AF22</f>
        <v>0</v>
      </c>
      <c r="AO13">
        <f>'2. Formulário Ações'!AG22</f>
        <v>0</v>
      </c>
      <c r="AP13">
        <f>'2. Formulário Ações'!AH22</f>
        <v>0</v>
      </c>
      <c r="AQ13">
        <f>'2. Formulário Ações'!AI22</f>
        <v>0</v>
      </c>
      <c r="AR13">
        <f>'2. Formulário Ações'!AJ22</f>
        <v>0</v>
      </c>
      <c r="AS13">
        <f>'2. Formulário Ações'!AK22</f>
        <v>0</v>
      </c>
      <c r="AT13">
        <f>'2. Formulário Ações'!AL22</f>
        <v>0</v>
      </c>
      <c r="AU13">
        <f>'2. Formulário Ações'!AM22</f>
        <v>0</v>
      </c>
      <c r="AV13">
        <f>'2. Formulário Ações'!AN22</f>
        <v>0</v>
      </c>
      <c r="AW13">
        <f>'2. Formulário Ações'!AO22</f>
        <v>0</v>
      </c>
      <c r="AX13">
        <f>'2. Formulário Ações'!AP22</f>
        <v>0</v>
      </c>
      <c r="AY13">
        <f>'2. Formulário Ações'!AQ22</f>
        <v>0</v>
      </c>
      <c r="AZ13">
        <f>'2. Formulário Ações'!AR22</f>
        <v>0</v>
      </c>
      <c r="BA13">
        <f>'2. Formulário Ações'!AS22</f>
        <v>0</v>
      </c>
      <c r="BB13">
        <f>'2. Formulário Ações'!AT22</f>
        <v>0</v>
      </c>
      <c r="BC13">
        <f>'2. Formulário Ações'!AU22</f>
        <v>0</v>
      </c>
      <c r="BD13">
        <f>'2. Formulário Ações'!AV22</f>
        <v>0</v>
      </c>
      <c r="BE13">
        <f>'2. Formulário Ações'!AW22</f>
        <v>0</v>
      </c>
      <c r="BF13">
        <f>'2. Formulário Ações'!AX22</f>
        <v>0</v>
      </c>
      <c r="BG13">
        <f>'2. Formulário Ações'!AY22</f>
        <v>0</v>
      </c>
      <c r="BH13">
        <f>'2. Formulário Ações'!AZ22</f>
        <v>0</v>
      </c>
      <c r="BI13">
        <f>'2. Formulário Ações'!BA22</f>
        <v>0</v>
      </c>
      <c r="BJ13">
        <f>'2. Formulário Ações'!BB22</f>
        <v>0</v>
      </c>
      <c r="BK13">
        <f>'2. Formulário Ações'!BC22</f>
        <v>0</v>
      </c>
      <c r="BL13">
        <f>'2. Formulário Ações'!BD22</f>
        <v>0</v>
      </c>
      <c r="BM13">
        <f>'2. Formulário Ações'!BE22</f>
        <v>0</v>
      </c>
      <c r="BN13">
        <f>'2. Formulário Ações'!BF22</f>
        <v>0</v>
      </c>
      <c r="BO13">
        <f>'2. Formulário Ações'!BG22</f>
        <v>0</v>
      </c>
      <c r="BP13">
        <f>'2. Formulário Ações'!BH22</f>
        <v>0</v>
      </c>
      <c r="BQ13">
        <f>'2. Formulário Ações'!BI22</f>
        <v>0</v>
      </c>
      <c r="BR13">
        <f>'2. Formulário Ações'!BJ22</f>
        <v>0</v>
      </c>
      <c r="BS13">
        <f>'2. Formulário Ações'!BK22</f>
        <v>0</v>
      </c>
      <c r="BT13">
        <f>'2. Formulário Ações'!BL22</f>
        <v>0</v>
      </c>
      <c r="BU13">
        <f>'2. Formulário Ações'!BM22</f>
        <v>0</v>
      </c>
      <c r="BV13">
        <f>'2. Formulário Ações'!BN22</f>
        <v>0</v>
      </c>
      <c r="BW13">
        <f>'2. Formulário Ações'!BO22</f>
        <v>0</v>
      </c>
      <c r="BX13">
        <f>'2. Formulário Ações'!BP22</f>
        <v>0</v>
      </c>
      <c r="BY13" s="87">
        <f>'2. Formulário Ações'!BQ23</f>
        <v>0</v>
      </c>
      <c r="BZ13" s="87">
        <f>'2. Formulário Ações'!BR23</f>
        <v>0</v>
      </c>
      <c r="CA13">
        <f>'2. Formulário Ações'!BT23</f>
        <v>0</v>
      </c>
    </row>
    <row r="14" spans="1:79" x14ac:dyDescent="0.25">
      <c r="A14" s="38">
        <f>ROW()</f>
        <v>14</v>
      </c>
      <c r="B14" s="38" t="str">
        <f>'1. Formulário Identidade'!$C$8</f>
        <v>Comissão Ordinária</v>
      </c>
      <c r="C14" s="38" t="str">
        <f>'1. Formulário Identidade'!$C$9</f>
        <v>Anita Affonso Ferreira</v>
      </c>
      <c r="D14" s="38" t="str">
        <f>'1. Formulário Identidade'!$C$10</f>
        <v>Atividade</v>
      </c>
      <c r="E14" s="38">
        <f>'1. Formulário Identidade'!$C$11</f>
        <v>0</v>
      </c>
      <c r="F14" s="38" t="str">
        <f>'1. Formulário Identidade'!$C$12</f>
        <v>03.01.001 - Comissão de Ética e Disciplina do CAU/SP (CED – CAU/SP) - Atividades e Ações</v>
      </c>
      <c r="G14" s="38" t="str">
        <f>'1. Formulário Identidade'!$C$13</f>
        <v>Instruir processos de infração ao Código de Ética e emitir relatórios fundamentados, bem como acompanhar a toda a elaboração do Código de Ética</v>
      </c>
      <c r="H14" s="38" t="str">
        <f>'1. Formulário Identidade'!$C$14</f>
        <v>Promover o exercício ético e qualificado da profissão</v>
      </c>
      <c r="I14" s="38">
        <f>'1. Formulário Identidade'!$C$15</f>
        <v>0</v>
      </c>
      <c r="J14" s="38" t="str">
        <f>'1. Formulário Identidade'!$C$16</f>
        <v>Difusão do Código de Ética e Disciplina para Arquitetos e Urbanistas</v>
      </c>
      <c r="K14" s="47">
        <f>'2. Formulário Ações'!C24</f>
        <v>2</v>
      </c>
      <c r="L14" s="47" t="str">
        <f>'2. Formulário Ações'!D24</f>
        <v>Realizar duas palestras sobre ética profissional, ministrada por um Conselheiro,  conforme demanda
Participar de eventos diversos relacionados à arquitetura e urbanismo e realizar palestras sobre ética profissional. Estimado duas palestras.
Previsão de 2 membros para cada uma das palestras / 1 dia</v>
      </c>
      <c r="M14" s="47" t="str">
        <f>'2. Formulário Ações'!E24</f>
        <v>Organização de Eventos (Seminários/Palestras/WorkShops/Reuniões/Encontros)</v>
      </c>
      <c r="N14" s="47" t="str">
        <f>'2. Formulário Ações'!F24</f>
        <v>Difundir os conceitos contidos do Código de Ética e Disciplina do CAU/BR, buscando promover o exercício ético e qualificado da profissão</v>
      </c>
      <c r="O14" s="48">
        <f>'2. Formulário Ações'!G24</f>
        <v>44197</v>
      </c>
      <c r="P14" s="48">
        <f>'2. Formulário Ações'!H24</f>
        <v>44561</v>
      </c>
      <c r="Q14" s="49">
        <f>'2. Formulário Ações'!I24</f>
        <v>1031.68</v>
      </c>
      <c r="R14" s="49">
        <f>'2. Formulário Ações'!J24</f>
        <v>4088.9955555555553</v>
      </c>
      <c r="S14" s="49">
        <f>'2. Formulário Ações'!K24</f>
        <v>3057.315555555555</v>
      </c>
      <c r="T14" s="50">
        <f>'2. Formulário Ações'!L24</f>
        <v>2.9634339674662247</v>
      </c>
      <c r="U14" s="50">
        <f>'2. Formulário Ações'!M24</f>
        <v>9.6498214669646174E-3</v>
      </c>
      <c r="V14" s="47">
        <f>'2. Formulário Ações'!N24</f>
        <v>0</v>
      </c>
      <c r="W14" s="47">
        <f>'2. Formulário Ações'!O24</f>
        <v>0</v>
      </c>
      <c r="X14" s="49" t="str">
        <f>'2. Formulário Ações'!P24</f>
        <v>Anita Affonso Ferreira</v>
      </c>
      <c r="Y14">
        <f>'2. Formulário Ações'!Q23</f>
        <v>0</v>
      </c>
      <c r="Z14">
        <f>'2. Formulário Ações'!R23</f>
        <v>0</v>
      </c>
      <c r="AA14">
        <f>'2. Formulário Ações'!S23</f>
        <v>0</v>
      </c>
      <c r="AB14">
        <f>'2. Formulário Ações'!T23</f>
        <v>0</v>
      </c>
      <c r="AC14">
        <f>'2. Formulário Ações'!U23</f>
        <v>0</v>
      </c>
      <c r="AD14">
        <f>'2. Formulário Ações'!V23</f>
        <v>0</v>
      </c>
      <c r="AE14">
        <f>'2. Formulário Ações'!W23</f>
        <v>0</v>
      </c>
      <c r="AF14">
        <f>'2. Formulário Ações'!X23</f>
        <v>0</v>
      </c>
      <c r="AG14">
        <f>'2. Formulário Ações'!Y23</f>
        <v>0</v>
      </c>
      <c r="AH14">
        <f>'2. Formulário Ações'!Z23</f>
        <v>0</v>
      </c>
      <c r="AI14">
        <f>'2. Formulário Ações'!AA23</f>
        <v>0</v>
      </c>
      <c r="AJ14">
        <f>'2. Formulário Ações'!AB23</f>
        <v>0</v>
      </c>
      <c r="AK14">
        <f>'2. Formulário Ações'!AC23</f>
        <v>0</v>
      </c>
      <c r="AL14">
        <f>'2. Formulário Ações'!AD23</f>
        <v>0</v>
      </c>
      <c r="AM14">
        <f>'2. Formulário Ações'!AE23</f>
        <v>0</v>
      </c>
      <c r="AN14">
        <f>'2. Formulário Ações'!AF23</f>
        <v>0</v>
      </c>
      <c r="AO14">
        <f>'2. Formulário Ações'!AG23</f>
        <v>0</v>
      </c>
      <c r="AP14">
        <f>'2. Formulário Ações'!AH23</f>
        <v>0</v>
      </c>
      <c r="AQ14">
        <f>'2. Formulário Ações'!AI23</f>
        <v>0</v>
      </c>
      <c r="AR14">
        <f>'2. Formulário Ações'!AJ23</f>
        <v>0</v>
      </c>
      <c r="AS14">
        <f>'2. Formulário Ações'!AK23</f>
        <v>0</v>
      </c>
      <c r="AT14">
        <f>'2. Formulário Ações'!AL23</f>
        <v>0</v>
      </c>
      <c r="AU14">
        <f>'2. Formulário Ações'!AM23</f>
        <v>0</v>
      </c>
      <c r="AV14">
        <f>'2. Formulário Ações'!AN23</f>
        <v>0</v>
      </c>
      <c r="AW14">
        <f>'2. Formulário Ações'!AO23</f>
        <v>0</v>
      </c>
      <c r="AX14">
        <f>'2. Formulário Ações'!AP23</f>
        <v>0</v>
      </c>
      <c r="AY14">
        <f>'2. Formulário Ações'!AQ23</f>
        <v>0</v>
      </c>
      <c r="AZ14">
        <f>'2. Formulário Ações'!AR23</f>
        <v>0</v>
      </c>
      <c r="BA14">
        <f>'2. Formulário Ações'!AS23</f>
        <v>0</v>
      </c>
      <c r="BB14">
        <f>'2. Formulário Ações'!AT23</f>
        <v>0</v>
      </c>
      <c r="BC14">
        <f>'2. Formulário Ações'!AU23</f>
        <v>0</v>
      </c>
      <c r="BD14">
        <f>'2. Formulário Ações'!AV23</f>
        <v>0</v>
      </c>
      <c r="BE14">
        <f>'2. Formulário Ações'!AW23</f>
        <v>0</v>
      </c>
      <c r="BF14">
        <f>'2. Formulário Ações'!AX23</f>
        <v>0</v>
      </c>
      <c r="BG14">
        <f>'2. Formulário Ações'!AY23</f>
        <v>0</v>
      </c>
      <c r="BH14">
        <f>'2. Formulário Ações'!AZ23</f>
        <v>0</v>
      </c>
      <c r="BI14">
        <f>'2. Formulário Ações'!BA23</f>
        <v>0</v>
      </c>
      <c r="BJ14">
        <f>'2. Formulário Ações'!BB23</f>
        <v>0</v>
      </c>
      <c r="BK14">
        <f>'2. Formulário Ações'!BC23</f>
        <v>0</v>
      </c>
      <c r="BL14">
        <f>'2. Formulário Ações'!BD23</f>
        <v>0</v>
      </c>
      <c r="BM14">
        <f>'2. Formulário Ações'!BE23</f>
        <v>0</v>
      </c>
      <c r="BN14">
        <f>'2. Formulário Ações'!BF23</f>
        <v>0</v>
      </c>
      <c r="BO14">
        <f>'2. Formulário Ações'!BG23</f>
        <v>0</v>
      </c>
      <c r="BP14">
        <f>'2. Formulário Ações'!BH23</f>
        <v>0</v>
      </c>
      <c r="BQ14">
        <f>'2. Formulário Ações'!BI23</f>
        <v>0</v>
      </c>
      <c r="BR14">
        <f>'2. Formulário Ações'!BJ23</f>
        <v>0</v>
      </c>
      <c r="BS14">
        <f>'2. Formulário Ações'!BK23</f>
        <v>0</v>
      </c>
      <c r="BT14">
        <f>'2. Formulário Ações'!BL23</f>
        <v>0</v>
      </c>
      <c r="BU14">
        <f>'2. Formulário Ações'!BM23</f>
        <v>0</v>
      </c>
      <c r="BV14">
        <f>'2. Formulário Ações'!BN23</f>
        <v>0</v>
      </c>
      <c r="BW14">
        <f>'2. Formulário Ações'!BO23</f>
        <v>0</v>
      </c>
      <c r="BX14">
        <f>'2. Formulário Ações'!BP23</f>
        <v>0</v>
      </c>
      <c r="BY14" s="87">
        <f>'2. Formulário Ações'!BQ24</f>
        <v>0</v>
      </c>
      <c r="BZ14" s="87">
        <f>'2. Formulário Ações'!BR24</f>
        <v>0</v>
      </c>
      <c r="CA14">
        <f>'2. Formulário Ações'!BT24</f>
        <v>0</v>
      </c>
    </row>
    <row r="15" spans="1:79" x14ac:dyDescent="0.25">
      <c r="A15" s="38">
        <f>ROW()</f>
        <v>15</v>
      </c>
      <c r="B15" s="38" t="str">
        <f>'1. Formulário Identidade'!$C$8</f>
        <v>Comissão Ordinária</v>
      </c>
      <c r="C15" s="38" t="str">
        <f>'1. Formulário Identidade'!$C$9</f>
        <v>Anita Affonso Ferreira</v>
      </c>
      <c r="D15" s="38" t="str">
        <f>'1. Formulário Identidade'!$C$10</f>
        <v>Atividade</v>
      </c>
      <c r="E15" s="38">
        <f>'1. Formulário Identidade'!$C$11</f>
        <v>0</v>
      </c>
      <c r="F15" s="38" t="str">
        <f>'1. Formulário Identidade'!$C$12</f>
        <v>03.01.001 - Comissão de Ética e Disciplina do CAU/SP (CED – CAU/SP) - Atividades e Ações</v>
      </c>
      <c r="G15" s="38" t="str">
        <f>'1. Formulário Identidade'!$C$13</f>
        <v>Instruir processos de infração ao Código de Ética e emitir relatórios fundamentados, bem como acompanhar a toda a elaboração do Código de Ética</v>
      </c>
      <c r="H15" s="38" t="str">
        <f>'1. Formulário Identidade'!$C$14</f>
        <v>Promover o exercício ético e qualificado da profissão</v>
      </c>
      <c r="I15" s="38">
        <f>'1. Formulário Identidade'!$C$15</f>
        <v>0</v>
      </c>
      <c r="J15" s="38" t="str">
        <f>'1. Formulário Identidade'!$C$16</f>
        <v>Difusão do Código de Ética e Disciplina para Arquitetos e Urbanistas</v>
      </c>
      <c r="K15" s="47" t="str">
        <f>'2. Formulário Ações'!C25</f>
        <v>-</v>
      </c>
      <c r="L15" s="47" t="str">
        <f>'2. Formulário Ações'!D25</f>
        <v>Apreciar e deliberar sobre as denúncias recebidas,  bem como outros assuntos de competência da Comissão, em reuniões da CED-CAU/SP
Apreciar e tramitar 200 denúncias ao ano; Discutir os assuntos pautados, dando-lhes os encaminhamentos necessários. 
Analisar as denúncias protocoladas relacionadas a indícios de infrações ética profissional (não cumprimento de contratos, execução de obra, reclamações diversas a respeito dos serviços realizados por profissionais, reserva técnica, violação de direitos autorais, plágio de projetos, entre outros) dando-lhes os encaminhamentos necessários através de despachos e pareceres;  Apresentar os  pareceres emitidos aos membros da CED-CAU/SP para deliberar a respeito; Discutir e deliberar sobre assuntos pertinentes a Comissão; Realizar despachos  administrativos diversos. Previsão de reuniões necessárias: 12 reuniões ordinárias e 24 reuniões extraordinárias</v>
      </c>
      <c r="M15" s="47" t="str">
        <f>'2. Formulário Ações'!E25</f>
        <v>Atividade da Ação</v>
      </c>
      <c r="N15" s="47" t="str">
        <f>'2. Formulário Ações'!F25</f>
        <v xml:space="preserve">Apurar as denúncias recebidas; 
Arquivar as denúncias não admitidas, em que não restar comprovada falta ética profissional; Instaurar processos éticos para apuração de indícios de infração ética , promovendo a instrução dos processos através de encaminhamentos diversos e audiências de instrução, assegurando os interessados o direito ao contraditório e ao Denunciado a ampla defesa; 
Intermediar tentativas de conciliação entre as partes envolvidas, objetivando pacificar e resolver os conflitos geradores da denúncia;
Propor ao Plenário do CAU/SP a aplicação de sanção disciplinar, quando identificadas infrações ética; Apreciar os recursos contra decisão de não acatamento da denúncia e encaminhá-los ao Plenário do CAU/SP quando houver a manutenção da decisão recorrida de arquivamento liminar, conforme previsto em Resolução. </v>
      </c>
      <c r="O15" s="48">
        <f>'2. Formulário Ações'!G25</f>
        <v>44197</v>
      </c>
      <c r="P15" s="48">
        <f>'2. Formulário Ações'!H25</f>
        <v>44561</v>
      </c>
      <c r="Q15" s="49">
        <f>'2. Formulário Ações'!I25</f>
        <v>0</v>
      </c>
      <c r="R15" s="49">
        <f>'2. Formulário Ações'!J25</f>
        <v>0</v>
      </c>
      <c r="S15" s="49">
        <f>'2. Formulário Ações'!K25</f>
        <v>0</v>
      </c>
      <c r="T15" s="50">
        <f>'2. Formulário Ações'!L25</f>
        <v>0</v>
      </c>
      <c r="U15" s="50">
        <f>'2. Formulário Ações'!M25</f>
        <v>0</v>
      </c>
      <c r="V15" s="47">
        <f>'2. Formulário Ações'!N25</f>
        <v>0</v>
      </c>
      <c r="W15" s="47">
        <f>'2. Formulário Ações'!O25</f>
        <v>0</v>
      </c>
      <c r="X15" s="49" t="str">
        <f>'2. Formulário Ações'!P25</f>
        <v>Anita Affonso Ferreira</v>
      </c>
      <c r="Y15">
        <f>'2. Formulário Ações'!Q24</f>
        <v>0</v>
      </c>
      <c r="Z15">
        <f>'2. Formulário Ações'!R24</f>
        <v>0</v>
      </c>
      <c r="AA15">
        <f>'2. Formulário Ações'!S24</f>
        <v>0</v>
      </c>
      <c r="AB15">
        <f>'2. Formulário Ações'!T24</f>
        <v>0</v>
      </c>
      <c r="AC15">
        <f>'2. Formulário Ações'!U24</f>
        <v>0</v>
      </c>
      <c r="AD15">
        <f>'2. Formulário Ações'!V24</f>
        <v>0</v>
      </c>
      <c r="AE15">
        <f>'2. Formulário Ações'!W24</f>
        <v>0</v>
      </c>
      <c r="AF15">
        <f>'2. Formulário Ações'!X24</f>
        <v>0</v>
      </c>
      <c r="AG15">
        <f>'2. Formulário Ações'!Y24</f>
        <v>0</v>
      </c>
      <c r="AH15">
        <f>'2. Formulário Ações'!Z24</f>
        <v>0</v>
      </c>
      <c r="AI15">
        <f>'2. Formulário Ações'!AA24</f>
        <v>0</v>
      </c>
      <c r="AJ15">
        <f>'2. Formulário Ações'!AB24</f>
        <v>0</v>
      </c>
      <c r="AK15">
        <f>'2. Formulário Ações'!AC24</f>
        <v>0</v>
      </c>
      <c r="AL15">
        <f>'2. Formulário Ações'!AD24</f>
        <v>0</v>
      </c>
      <c r="AM15">
        <f>'2. Formulário Ações'!AE24</f>
        <v>0</v>
      </c>
      <c r="AN15">
        <f>'2. Formulário Ações'!AF24</f>
        <v>0</v>
      </c>
      <c r="AO15">
        <f>'2. Formulário Ações'!AG24</f>
        <v>0</v>
      </c>
      <c r="AP15">
        <f>'2. Formulário Ações'!AH24</f>
        <v>0</v>
      </c>
      <c r="AQ15">
        <f>'2. Formulário Ações'!AI24</f>
        <v>0</v>
      </c>
      <c r="AR15">
        <f>'2. Formulário Ações'!AJ24</f>
        <v>0</v>
      </c>
      <c r="AS15">
        <f>'2. Formulário Ações'!AK24</f>
        <v>0</v>
      </c>
      <c r="AT15">
        <f>'2. Formulário Ações'!AL24</f>
        <v>0</v>
      </c>
      <c r="AU15">
        <f>'2. Formulário Ações'!AM24</f>
        <v>0</v>
      </c>
      <c r="AV15">
        <f>'2. Formulário Ações'!AN24</f>
        <v>0</v>
      </c>
      <c r="AW15">
        <f>'2. Formulário Ações'!AO24</f>
        <v>0</v>
      </c>
      <c r="AX15">
        <f>'2. Formulário Ações'!AP24</f>
        <v>0</v>
      </c>
      <c r="AY15">
        <f>'2. Formulário Ações'!AQ24</f>
        <v>0</v>
      </c>
      <c r="AZ15">
        <f>'2. Formulário Ações'!AR24</f>
        <v>0</v>
      </c>
      <c r="BA15">
        <f>'2. Formulário Ações'!AS24</f>
        <v>0</v>
      </c>
      <c r="BB15">
        <f>'2. Formulário Ações'!AT24</f>
        <v>0</v>
      </c>
      <c r="BC15">
        <f>'2. Formulário Ações'!AU24</f>
        <v>0</v>
      </c>
      <c r="BD15">
        <f>'2. Formulário Ações'!AV24</f>
        <v>0</v>
      </c>
      <c r="BE15">
        <f>'2. Formulário Ações'!AW24</f>
        <v>0</v>
      </c>
      <c r="BF15">
        <f>'2. Formulário Ações'!AX24</f>
        <v>0</v>
      </c>
      <c r="BG15">
        <f>'2. Formulário Ações'!AY24</f>
        <v>0</v>
      </c>
      <c r="BH15">
        <f>'2. Formulário Ações'!AZ24</f>
        <v>0</v>
      </c>
      <c r="BI15">
        <f>'2. Formulário Ações'!BA24</f>
        <v>0</v>
      </c>
      <c r="BJ15">
        <f>'2. Formulário Ações'!BB24</f>
        <v>0</v>
      </c>
      <c r="BK15">
        <f>'2. Formulário Ações'!BC24</f>
        <v>0</v>
      </c>
      <c r="BL15">
        <f>'2. Formulário Ações'!BD24</f>
        <v>0</v>
      </c>
      <c r="BM15">
        <f>'2. Formulário Ações'!BE24</f>
        <v>0</v>
      </c>
      <c r="BN15">
        <f>'2. Formulário Ações'!BF24</f>
        <v>0</v>
      </c>
      <c r="BO15">
        <f>'2. Formulário Ações'!BG24</f>
        <v>0</v>
      </c>
      <c r="BP15">
        <f>'2. Formulário Ações'!BH24</f>
        <v>0</v>
      </c>
      <c r="BQ15">
        <f>'2. Formulário Ações'!BI24</f>
        <v>0</v>
      </c>
      <c r="BR15">
        <f>'2. Formulário Ações'!BJ24</f>
        <v>0</v>
      </c>
      <c r="BS15">
        <f>'2. Formulário Ações'!BK24</f>
        <v>0</v>
      </c>
      <c r="BT15">
        <f>'2. Formulário Ações'!BL24</f>
        <v>0</v>
      </c>
      <c r="BU15">
        <f>'2. Formulário Ações'!BM24</f>
        <v>0</v>
      </c>
      <c r="BV15">
        <f>'2. Formulário Ações'!BN24</f>
        <v>0</v>
      </c>
      <c r="BW15">
        <f>'2. Formulário Ações'!BO24</f>
        <v>0</v>
      </c>
      <c r="BX15">
        <f>'2. Formulário Ações'!BP24</f>
        <v>0</v>
      </c>
      <c r="BY15" s="87">
        <f>'2. Formulário Ações'!BQ25</f>
        <v>0</v>
      </c>
      <c r="BZ15" s="87">
        <f>'2. Formulário Ações'!BR25</f>
        <v>0</v>
      </c>
      <c r="CA15">
        <f>'2. Formulário Ações'!BT25</f>
        <v>0</v>
      </c>
    </row>
    <row r="16" spans="1:79" x14ac:dyDescent="0.25">
      <c r="A16" s="38">
        <f>ROW()</f>
        <v>16</v>
      </c>
      <c r="B16" s="38" t="str">
        <f>'1. Formulário Identidade'!$C$8</f>
        <v>Comissão Ordinária</v>
      </c>
      <c r="C16" s="38" t="str">
        <f>'1. Formulário Identidade'!$C$9</f>
        <v>Anita Affonso Ferreira</v>
      </c>
      <c r="D16" s="38" t="str">
        <f>'1. Formulário Identidade'!$C$10</f>
        <v>Atividade</v>
      </c>
      <c r="E16" s="38">
        <f>'1. Formulário Identidade'!$C$11</f>
        <v>0</v>
      </c>
      <c r="F16" s="38" t="str">
        <f>'1. Formulário Identidade'!$C$12</f>
        <v>03.01.001 - Comissão de Ética e Disciplina do CAU/SP (CED – CAU/SP) - Atividades e Ações</v>
      </c>
      <c r="G16" s="38" t="str">
        <f>'1. Formulário Identidade'!$C$13</f>
        <v>Instruir processos de infração ao Código de Ética e emitir relatórios fundamentados, bem como acompanhar a toda a elaboração do Código de Ética</v>
      </c>
      <c r="H16" s="38" t="str">
        <f>'1. Formulário Identidade'!$C$14</f>
        <v>Promover o exercício ético e qualificado da profissão</v>
      </c>
      <c r="I16" s="38">
        <f>'1. Formulário Identidade'!$C$15</f>
        <v>0</v>
      </c>
      <c r="J16" s="38" t="str">
        <f>'1. Formulário Identidade'!$C$16</f>
        <v>Difusão do Código de Ética e Disciplina para Arquitetos e Urbanistas</v>
      </c>
      <c r="K16" s="47" t="str">
        <f>'2. Formulário Ações'!C26</f>
        <v>-</v>
      </c>
      <c r="L16" s="47" t="str">
        <f>'2. Formulário Ações'!D26</f>
        <v>Participar do projeto CAU nos Municípios - parceria Relações Institucionais
Ter um representante da Comissão de Ética e Disciplina do CAU/SP nos eventos CAU no Município. Previsão de participar de 09 eventos. Obs. Não considerado despesas com diárias e deslocamentos considerando que trata-se de um projeto da Comissão de Relações Institucionais no qual a CED-CAU/SP pretende participar.</v>
      </c>
      <c r="M16" s="47" t="str">
        <f>'2. Formulário Ações'!E26</f>
        <v>Atividade da Ação</v>
      </c>
      <c r="N16" s="47" t="str">
        <f>'2. Formulário Ações'!F26</f>
        <v xml:space="preserve"> Difundir os conceitos contidos do Código de Ética e Disciplina do CAU/BR, buscando promover o exercício ético e qualificado da profissão.</v>
      </c>
      <c r="O16" s="48">
        <f>'2. Formulário Ações'!G26</f>
        <v>44197</v>
      </c>
      <c r="P16" s="48">
        <f>'2. Formulário Ações'!H26</f>
        <v>44561</v>
      </c>
      <c r="Q16" s="49">
        <f>'2. Formulário Ações'!I26</f>
        <v>0</v>
      </c>
      <c r="R16" s="49">
        <f>'2. Formulário Ações'!J26</f>
        <v>0</v>
      </c>
      <c r="S16" s="49">
        <f>'2. Formulário Ações'!K26</f>
        <v>0</v>
      </c>
      <c r="T16" s="50">
        <f>'2. Formulário Ações'!L26</f>
        <v>0</v>
      </c>
      <c r="U16" s="50">
        <f>'2. Formulário Ações'!M26</f>
        <v>0</v>
      </c>
      <c r="V16" s="47">
        <f>'2. Formulário Ações'!N26</f>
        <v>0</v>
      </c>
      <c r="W16" s="47">
        <f>'2. Formulário Ações'!O26</f>
        <v>0</v>
      </c>
      <c r="X16" s="49" t="str">
        <f>'2. Formulário Ações'!P26</f>
        <v>Anita Affonso Ferreira</v>
      </c>
      <c r="Y16">
        <f>'2. Formulário Ações'!Q25</f>
        <v>0</v>
      </c>
      <c r="Z16">
        <f>'2. Formulário Ações'!R25</f>
        <v>0</v>
      </c>
      <c r="AA16">
        <f>'2. Formulário Ações'!S25</f>
        <v>0</v>
      </c>
      <c r="AB16">
        <f>'2. Formulário Ações'!T25</f>
        <v>0</v>
      </c>
      <c r="AC16">
        <f>'2. Formulário Ações'!U25</f>
        <v>0</v>
      </c>
      <c r="AD16">
        <f>'2. Formulário Ações'!V25</f>
        <v>0</v>
      </c>
      <c r="AE16">
        <f>'2. Formulário Ações'!W25</f>
        <v>0</v>
      </c>
      <c r="AF16">
        <f>'2. Formulário Ações'!X25</f>
        <v>0</v>
      </c>
      <c r="AG16">
        <f>'2. Formulário Ações'!Y25</f>
        <v>0</v>
      </c>
      <c r="AH16">
        <f>'2. Formulário Ações'!Z25</f>
        <v>0</v>
      </c>
      <c r="AI16">
        <f>'2. Formulário Ações'!AA25</f>
        <v>0</v>
      </c>
      <c r="AJ16">
        <f>'2. Formulário Ações'!AB25</f>
        <v>0</v>
      </c>
      <c r="AK16">
        <f>'2. Formulário Ações'!AC25</f>
        <v>0</v>
      </c>
      <c r="AL16">
        <f>'2. Formulário Ações'!AD25</f>
        <v>0</v>
      </c>
      <c r="AM16">
        <f>'2. Formulário Ações'!AE25</f>
        <v>0</v>
      </c>
      <c r="AN16">
        <f>'2. Formulário Ações'!AF25</f>
        <v>0</v>
      </c>
      <c r="AO16">
        <f>'2. Formulário Ações'!AG25</f>
        <v>0</v>
      </c>
      <c r="AP16">
        <f>'2. Formulário Ações'!AH25</f>
        <v>0</v>
      </c>
      <c r="AQ16">
        <f>'2. Formulário Ações'!AI25</f>
        <v>0</v>
      </c>
      <c r="AR16">
        <f>'2. Formulário Ações'!AJ25</f>
        <v>0</v>
      </c>
      <c r="AS16">
        <f>'2. Formulário Ações'!AK25</f>
        <v>0</v>
      </c>
      <c r="AT16">
        <f>'2. Formulário Ações'!AL25</f>
        <v>0</v>
      </c>
      <c r="AU16">
        <f>'2. Formulário Ações'!AM25</f>
        <v>0</v>
      </c>
      <c r="AV16">
        <f>'2. Formulário Ações'!AN25</f>
        <v>0</v>
      </c>
      <c r="AW16">
        <f>'2. Formulário Ações'!AO25</f>
        <v>0</v>
      </c>
      <c r="AX16">
        <f>'2. Formulário Ações'!AP25</f>
        <v>0</v>
      </c>
      <c r="AY16">
        <f>'2. Formulário Ações'!AQ25</f>
        <v>0</v>
      </c>
      <c r="AZ16">
        <f>'2. Formulário Ações'!AR25</f>
        <v>0</v>
      </c>
      <c r="BA16">
        <f>'2. Formulário Ações'!AS25</f>
        <v>0</v>
      </c>
      <c r="BB16">
        <f>'2. Formulário Ações'!AT25</f>
        <v>0</v>
      </c>
      <c r="BC16">
        <f>'2. Formulário Ações'!AU25</f>
        <v>0</v>
      </c>
      <c r="BD16">
        <f>'2. Formulário Ações'!AV25</f>
        <v>0</v>
      </c>
      <c r="BE16">
        <f>'2. Formulário Ações'!AW25</f>
        <v>0</v>
      </c>
      <c r="BF16">
        <f>'2. Formulário Ações'!AX25</f>
        <v>0</v>
      </c>
      <c r="BG16">
        <f>'2. Formulário Ações'!AY25</f>
        <v>0</v>
      </c>
      <c r="BH16">
        <f>'2. Formulário Ações'!AZ25</f>
        <v>0</v>
      </c>
      <c r="BI16">
        <f>'2. Formulário Ações'!BA25</f>
        <v>0</v>
      </c>
      <c r="BJ16">
        <f>'2. Formulário Ações'!BB25</f>
        <v>0</v>
      </c>
      <c r="BK16">
        <f>'2. Formulário Ações'!BC25</f>
        <v>0</v>
      </c>
      <c r="BL16">
        <f>'2. Formulário Ações'!BD25</f>
        <v>0</v>
      </c>
      <c r="BM16">
        <f>'2. Formulário Ações'!BE25</f>
        <v>0</v>
      </c>
      <c r="BN16">
        <f>'2. Formulário Ações'!BF25</f>
        <v>0</v>
      </c>
      <c r="BO16">
        <f>'2. Formulário Ações'!BG25</f>
        <v>0</v>
      </c>
      <c r="BP16">
        <f>'2. Formulário Ações'!BH25</f>
        <v>0</v>
      </c>
      <c r="BQ16">
        <f>'2. Formulário Ações'!BI25</f>
        <v>0</v>
      </c>
      <c r="BR16">
        <f>'2. Formulário Ações'!BJ25</f>
        <v>0</v>
      </c>
      <c r="BS16">
        <f>'2. Formulário Ações'!BK25</f>
        <v>0</v>
      </c>
      <c r="BT16">
        <f>'2. Formulário Ações'!BL25</f>
        <v>0</v>
      </c>
      <c r="BU16">
        <f>'2. Formulário Ações'!BM25</f>
        <v>0</v>
      </c>
      <c r="BV16">
        <f>'2. Formulário Ações'!BN25</f>
        <v>0</v>
      </c>
      <c r="BW16">
        <f>'2. Formulário Ações'!BO25</f>
        <v>0</v>
      </c>
      <c r="BX16">
        <f>'2. Formulário Ações'!BP25</f>
        <v>0</v>
      </c>
      <c r="BY16" s="87">
        <f>'2. Formulário Ações'!BQ26</f>
        <v>0</v>
      </c>
      <c r="BZ16" s="87">
        <f>'2. Formulário Ações'!BR26</f>
        <v>0</v>
      </c>
      <c r="CA16">
        <f>'2. Formulário Ações'!BT26</f>
        <v>0</v>
      </c>
    </row>
    <row r="17" spans="1:79" x14ac:dyDescent="0.25">
      <c r="A17" s="38">
        <f>ROW()</f>
        <v>17</v>
      </c>
      <c r="B17" s="38" t="str">
        <f>'1. Formulário Identidade'!$C$8</f>
        <v>Comissão Ordinária</v>
      </c>
      <c r="C17" s="38" t="str">
        <f>'1. Formulário Identidade'!$C$9</f>
        <v>Anita Affonso Ferreira</v>
      </c>
      <c r="D17" s="38" t="str">
        <f>'1. Formulário Identidade'!$C$10</f>
        <v>Atividade</v>
      </c>
      <c r="E17" s="38">
        <f>'1. Formulário Identidade'!$C$11</f>
        <v>0</v>
      </c>
      <c r="F17" s="38" t="str">
        <f>'1. Formulário Identidade'!$C$12</f>
        <v>03.01.001 - Comissão de Ética e Disciplina do CAU/SP (CED – CAU/SP) - Atividades e Ações</v>
      </c>
      <c r="G17" s="38" t="str">
        <f>'1. Formulário Identidade'!$C$13</f>
        <v>Instruir processos de infração ao Código de Ética e emitir relatórios fundamentados, bem como acompanhar a toda a elaboração do Código de Ética</v>
      </c>
      <c r="H17" s="38" t="str">
        <f>'1. Formulário Identidade'!$C$14</f>
        <v>Promover o exercício ético e qualificado da profissão</v>
      </c>
      <c r="I17" s="38">
        <f>'1. Formulário Identidade'!$C$15</f>
        <v>0</v>
      </c>
      <c r="J17" s="38" t="str">
        <f>'1. Formulário Identidade'!$C$16</f>
        <v>Difusão do Código de Ética e Disciplina para Arquitetos e Urbanistas</v>
      </c>
      <c r="K17" s="47" t="str">
        <f>'2. Formulário Ações'!C27</f>
        <v>-</v>
      </c>
      <c r="L17" s="47" t="str">
        <f>'2. Formulário Ações'!D27</f>
        <v xml:space="preserve">Encaminhar até quatro processos ao mês para julgamento em Sessão Plenária
Apresentar em Sessão Plenária   pareceres referentes aos processos analisados, com proposta de extinção e arquivamento dos autos ou aplicação de sanção ético-disciplinar, após aprovação da CED-CAU/SP. </v>
      </c>
      <c r="M17" s="47" t="str">
        <f>'2. Formulário Ações'!E27</f>
        <v>Atividade da Ação</v>
      </c>
      <c r="N17" s="47" t="str">
        <f>'2. Formulário Ações'!F27</f>
        <v>Arquivar processos em que não for comprovada falta ética profissional; Aplicar  sanções ético disciplinares à profissionais registrados nesse Conselho quando identificada infrações ao Código de Ética do CAU/BR e/ou ao Art. 18 da Lei 12.378/2010</v>
      </c>
      <c r="O17" s="48">
        <f>'2. Formulário Ações'!G27</f>
        <v>44197</v>
      </c>
      <c r="P17" s="48">
        <f>'2. Formulário Ações'!H27</f>
        <v>44561</v>
      </c>
      <c r="Q17" s="49">
        <f>'2. Formulário Ações'!I27</f>
        <v>0</v>
      </c>
      <c r="R17" s="49">
        <f>'2. Formulário Ações'!J27</f>
        <v>0</v>
      </c>
      <c r="S17" s="49">
        <f>'2. Formulário Ações'!K27</f>
        <v>0</v>
      </c>
      <c r="T17" s="50">
        <f>'2. Formulário Ações'!L27</f>
        <v>0</v>
      </c>
      <c r="U17" s="50">
        <f>'2. Formulário Ações'!M27</f>
        <v>0</v>
      </c>
      <c r="V17" s="47">
        <f>'2. Formulário Ações'!N27</f>
        <v>0</v>
      </c>
      <c r="W17" s="47">
        <f>'2. Formulário Ações'!O27</f>
        <v>0</v>
      </c>
      <c r="X17" s="49" t="str">
        <f>'2. Formulário Ações'!P27</f>
        <v>Anita Affonso Ferreira</v>
      </c>
      <c r="Y17">
        <f>'2. Formulário Ações'!Q26</f>
        <v>0</v>
      </c>
      <c r="Z17">
        <f>'2. Formulário Ações'!R26</f>
        <v>0</v>
      </c>
      <c r="AA17">
        <f>'2. Formulário Ações'!S26</f>
        <v>0</v>
      </c>
      <c r="AB17">
        <f>'2. Formulário Ações'!T26</f>
        <v>0</v>
      </c>
      <c r="AC17">
        <f>'2. Formulário Ações'!U26</f>
        <v>0</v>
      </c>
      <c r="AD17">
        <f>'2. Formulário Ações'!V26</f>
        <v>0</v>
      </c>
      <c r="AE17">
        <f>'2. Formulário Ações'!W26</f>
        <v>0</v>
      </c>
      <c r="AF17">
        <f>'2. Formulário Ações'!X26</f>
        <v>0</v>
      </c>
      <c r="AG17">
        <f>'2. Formulário Ações'!Y26</f>
        <v>0</v>
      </c>
      <c r="AH17">
        <f>'2. Formulário Ações'!Z26</f>
        <v>0</v>
      </c>
      <c r="AI17">
        <f>'2. Formulário Ações'!AA26</f>
        <v>0</v>
      </c>
      <c r="AJ17">
        <f>'2. Formulário Ações'!AB26</f>
        <v>0</v>
      </c>
      <c r="AK17">
        <f>'2. Formulário Ações'!AC26</f>
        <v>0</v>
      </c>
      <c r="AL17">
        <f>'2. Formulário Ações'!AD26</f>
        <v>0</v>
      </c>
      <c r="AM17">
        <f>'2. Formulário Ações'!AE26</f>
        <v>0</v>
      </c>
      <c r="AN17">
        <f>'2. Formulário Ações'!AF26</f>
        <v>0</v>
      </c>
      <c r="AO17">
        <f>'2. Formulário Ações'!AG26</f>
        <v>0</v>
      </c>
      <c r="AP17">
        <f>'2. Formulário Ações'!AH26</f>
        <v>0</v>
      </c>
      <c r="AQ17">
        <f>'2. Formulário Ações'!AI26</f>
        <v>0</v>
      </c>
      <c r="AR17">
        <f>'2. Formulário Ações'!AJ26</f>
        <v>0</v>
      </c>
      <c r="AS17">
        <f>'2. Formulário Ações'!AK26</f>
        <v>0</v>
      </c>
      <c r="AT17">
        <f>'2. Formulário Ações'!AL26</f>
        <v>0</v>
      </c>
      <c r="AU17">
        <f>'2. Formulário Ações'!AM26</f>
        <v>0</v>
      </c>
      <c r="AV17">
        <f>'2. Formulário Ações'!AN26</f>
        <v>0</v>
      </c>
      <c r="AW17">
        <f>'2. Formulário Ações'!AO26</f>
        <v>0</v>
      </c>
      <c r="AX17">
        <f>'2. Formulário Ações'!AP26</f>
        <v>0</v>
      </c>
      <c r="AY17">
        <f>'2. Formulário Ações'!AQ26</f>
        <v>0</v>
      </c>
      <c r="AZ17">
        <f>'2. Formulário Ações'!AR26</f>
        <v>0</v>
      </c>
      <c r="BA17">
        <f>'2. Formulário Ações'!AS26</f>
        <v>0</v>
      </c>
      <c r="BB17">
        <f>'2. Formulário Ações'!AT26</f>
        <v>0</v>
      </c>
      <c r="BC17">
        <f>'2. Formulário Ações'!AU26</f>
        <v>0</v>
      </c>
      <c r="BD17">
        <f>'2. Formulário Ações'!AV26</f>
        <v>0</v>
      </c>
      <c r="BE17">
        <f>'2. Formulário Ações'!AW26</f>
        <v>0</v>
      </c>
      <c r="BF17">
        <f>'2. Formulário Ações'!AX26</f>
        <v>0</v>
      </c>
      <c r="BG17">
        <f>'2. Formulário Ações'!AY26</f>
        <v>0</v>
      </c>
      <c r="BH17">
        <f>'2. Formulário Ações'!AZ26</f>
        <v>0</v>
      </c>
      <c r="BI17">
        <f>'2. Formulário Ações'!BA26</f>
        <v>0</v>
      </c>
      <c r="BJ17">
        <f>'2. Formulário Ações'!BB26</f>
        <v>0</v>
      </c>
      <c r="BK17">
        <f>'2. Formulário Ações'!BC26</f>
        <v>0</v>
      </c>
      <c r="BL17">
        <f>'2. Formulário Ações'!BD26</f>
        <v>0</v>
      </c>
      <c r="BM17">
        <f>'2. Formulário Ações'!BE26</f>
        <v>0</v>
      </c>
      <c r="BN17">
        <f>'2. Formulário Ações'!BF26</f>
        <v>0</v>
      </c>
      <c r="BO17">
        <f>'2. Formulário Ações'!BG26</f>
        <v>0</v>
      </c>
      <c r="BP17">
        <f>'2. Formulário Ações'!BH26</f>
        <v>0</v>
      </c>
      <c r="BQ17">
        <f>'2. Formulário Ações'!BI26</f>
        <v>0</v>
      </c>
      <c r="BR17">
        <f>'2. Formulário Ações'!BJ26</f>
        <v>0</v>
      </c>
      <c r="BS17">
        <f>'2. Formulário Ações'!BK26</f>
        <v>0</v>
      </c>
      <c r="BT17">
        <f>'2. Formulário Ações'!BL26</f>
        <v>0</v>
      </c>
      <c r="BU17">
        <f>'2. Formulário Ações'!BM26</f>
        <v>0</v>
      </c>
      <c r="BV17">
        <f>'2. Formulário Ações'!BN26</f>
        <v>0</v>
      </c>
      <c r="BW17">
        <f>'2. Formulário Ações'!BO26</f>
        <v>0</v>
      </c>
      <c r="BX17">
        <f>'2. Formulário Ações'!BP26</f>
        <v>0</v>
      </c>
      <c r="BY17" s="87">
        <f>'2. Formulário Ações'!BQ27</f>
        <v>0</v>
      </c>
      <c r="BZ17" s="87">
        <f>'2. Formulário Ações'!BR27</f>
        <v>0</v>
      </c>
      <c r="CA17">
        <f>'2. Formulário Ações'!BT27</f>
        <v>0</v>
      </c>
    </row>
    <row r="18" spans="1:79" x14ac:dyDescent="0.25">
      <c r="A18" s="38">
        <f>ROW()</f>
        <v>18</v>
      </c>
      <c r="B18" s="38" t="str">
        <f>'1. Formulário Identidade'!$C$8</f>
        <v>Comissão Ordinária</v>
      </c>
      <c r="C18" s="38" t="str">
        <f>'1. Formulário Identidade'!$C$9</f>
        <v>Anita Affonso Ferreira</v>
      </c>
      <c r="D18" s="38" t="str">
        <f>'1. Formulário Identidade'!$C$10</f>
        <v>Atividade</v>
      </c>
      <c r="E18" s="38">
        <f>'1. Formulário Identidade'!$C$11</f>
        <v>0</v>
      </c>
      <c r="F18" s="38" t="str">
        <f>'1. Formulário Identidade'!$C$12</f>
        <v>03.01.001 - Comissão de Ética e Disciplina do CAU/SP (CED – CAU/SP) - Atividades e Ações</v>
      </c>
      <c r="G18" s="38" t="str">
        <f>'1. Formulário Identidade'!$C$13</f>
        <v>Instruir processos de infração ao Código de Ética e emitir relatórios fundamentados, bem como acompanhar a toda a elaboração do Código de Ética</v>
      </c>
      <c r="H18" s="38" t="str">
        <f>'1. Formulário Identidade'!$C$14</f>
        <v>Promover o exercício ético e qualificado da profissão</v>
      </c>
      <c r="I18" s="38">
        <f>'1. Formulário Identidade'!$C$15</f>
        <v>0</v>
      </c>
      <c r="J18" s="38" t="str">
        <f>'1. Formulário Identidade'!$C$16</f>
        <v>Difusão do Código de Ética e Disciplina para Arquitetos e Urbanistas</v>
      </c>
      <c r="K18" s="47">
        <f>'2. Formulário Ações'!C28</f>
        <v>0</v>
      </c>
      <c r="L18" s="47" t="str">
        <f>'2. Formulário Ações'!D28</f>
        <v>Realizar palestras sobre ética profissional, conforme demanda - parceria Ensino e Formação
Realizar palestras em universidades, em parceria com àrea de Ensino e Formação profissional. Obs. Não estimado nesse plano despesas com diárias e deslocamento  considerando que trata-se de um projeto da àrea de Ensino e Formação, no qual a CED-CAU/SP faz parceria.</v>
      </c>
      <c r="M18" s="47" t="str">
        <f>'2. Formulário Ações'!E28</f>
        <v>Atividade da Ação</v>
      </c>
      <c r="N18" s="47" t="str">
        <f>'2. Formulário Ações'!F28</f>
        <v>Difundir os conceitos contidos do Código de Ética e Disciplina do CAU/BR, buscando promover o exercício ético e qualificado da profissão.</v>
      </c>
      <c r="O18" s="48">
        <f>'2. Formulário Ações'!G28</f>
        <v>44197</v>
      </c>
      <c r="P18" s="48">
        <f>'2. Formulário Ações'!H28</f>
        <v>44561</v>
      </c>
      <c r="Q18" s="49">
        <f>'2. Formulário Ações'!I28</f>
        <v>0</v>
      </c>
      <c r="R18" s="49">
        <f>'2. Formulário Ações'!J28</f>
        <v>0</v>
      </c>
      <c r="S18" s="49">
        <f>'2. Formulário Ações'!K28</f>
        <v>0</v>
      </c>
      <c r="T18" s="50">
        <f>'2. Formulário Ações'!L28</f>
        <v>0</v>
      </c>
      <c r="U18" s="50">
        <f>'2. Formulário Ações'!M28</f>
        <v>0</v>
      </c>
      <c r="V18" s="47">
        <f>'2. Formulário Ações'!N28</f>
        <v>0</v>
      </c>
      <c r="W18" s="47">
        <f>'2. Formulário Ações'!O28</f>
        <v>0</v>
      </c>
      <c r="X18" s="49" t="str">
        <f>'2. Formulário Ações'!P28</f>
        <v>Anita Affonso Ferreira</v>
      </c>
      <c r="Y18">
        <f>'2. Formulário Ações'!Q27</f>
        <v>0</v>
      </c>
      <c r="Z18">
        <f>'2. Formulário Ações'!R27</f>
        <v>0</v>
      </c>
      <c r="AA18">
        <f>'2. Formulário Ações'!S27</f>
        <v>0</v>
      </c>
      <c r="AB18">
        <f>'2. Formulário Ações'!T27</f>
        <v>0</v>
      </c>
      <c r="AC18">
        <f>'2. Formulário Ações'!U27</f>
        <v>0</v>
      </c>
      <c r="AD18">
        <f>'2. Formulário Ações'!V27</f>
        <v>0</v>
      </c>
      <c r="AE18">
        <f>'2. Formulário Ações'!W27</f>
        <v>0</v>
      </c>
      <c r="AF18">
        <f>'2. Formulário Ações'!X27</f>
        <v>0</v>
      </c>
      <c r="AG18">
        <f>'2. Formulário Ações'!Y27</f>
        <v>0</v>
      </c>
      <c r="AH18">
        <f>'2. Formulário Ações'!Z27</f>
        <v>0</v>
      </c>
      <c r="AI18">
        <f>'2. Formulário Ações'!AA27</f>
        <v>0</v>
      </c>
      <c r="AJ18">
        <f>'2. Formulário Ações'!AB27</f>
        <v>0</v>
      </c>
      <c r="AK18">
        <f>'2. Formulário Ações'!AC27</f>
        <v>0</v>
      </c>
      <c r="AL18">
        <f>'2. Formulário Ações'!AD27</f>
        <v>0</v>
      </c>
      <c r="AM18">
        <f>'2. Formulário Ações'!AE27</f>
        <v>0</v>
      </c>
      <c r="AN18">
        <f>'2. Formulário Ações'!AF27</f>
        <v>0</v>
      </c>
      <c r="AO18">
        <f>'2. Formulário Ações'!AG27</f>
        <v>0</v>
      </c>
      <c r="AP18">
        <f>'2. Formulário Ações'!AH27</f>
        <v>0</v>
      </c>
      <c r="AQ18">
        <f>'2. Formulário Ações'!AI27</f>
        <v>0</v>
      </c>
      <c r="AR18">
        <f>'2. Formulário Ações'!AJ27</f>
        <v>0</v>
      </c>
      <c r="AS18">
        <f>'2. Formulário Ações'!AK27</f>
        <v>0</v>
      </c>
      <c r="AT18">
        <f>'2. Formulário Ações'!AL27</f>
        <v>0</v>
      </c>
      <c r="AU18">
        <f>'2. Formulário Ações'!AM27</f>
        <v>0</v>
      </c>
      <c r="AV18">
        <f>'2. Formulário Ações'!AN27</f>
        <v>0</v>
      </c>
      <c r="AW18">
        <f>'2. Formulário Ações'!AO27</f>
        <v>0</v>
      </c>
      <c r="AX18">
        <f>'2. Formulário Ações'!AP27</f>
        <v>0</v>
      </c>
      <c r="AY18">
        <f>'2. Formulário Ações'!AQ27</f>
        <v>0</v>
      </c>
      <c r="AZ18">
        <f>'2. Formulário Ações'!AR27</f>
        <v>0</v>
      </c>
      <c r="BA18">
        <f>'2. Formulário Ações'!AS27</f>
        <v>0</v>
      </c>
      <c r="BB18">
        <f>'2. Formulário Ações'!AT27</f>
        <v>0</v>
      </c>
      <c r="BC18">
        <f>'2. Formulário Ações'!AU27</f>
        <v>0</v>
      </c>
      <c r="BD18">
        <f>'2. Formulário Ações'!AV27</f>
        <v>0</v>
      </c>
      <c r="BE18">
        <f>'2. Formulário Ações'!AW27</f>
        <v>0</v>
      </c>
      <c r="BF18">
        <f>'2. Formulário Ações'!AX27</f>
        <v>0</v>
      </c>
      <c r="BG18">
        <f>'2. Formulário Ações'!AY27</f>
        <v>0</v>
      </c>
      <c r="BH18">
        <f>'2. Formulário Ações'!AZ27</f>
        <v>0</v>
      </c>
      <c r="BI18">
        <f>'2. Formulário Ações'!BA27</f>
        <v>0</v>
      </c>
      <c r="BJ18">
        <f>'2. Formulário Ações'!BB27</f>
        <v>0</v>
      </c>
      <c r="BK18">
        <f>'2. Formulário Ações'!BC27</f>
        <v>0</v>
      </c>
      <c r="BL18">
        <f>'2. Formulário Ações'!BD27</f>
        <v>0</v>
      </c>
      <c r="BM18">
        <f>'2. Formulário Ações'!BE27</f>
        <v>0</v>
      </c>
      <c r="BN18">
        <f>'2. Formulário Ações'!BF27</f>
        <v>0</v>
      </c>
      <c r="BO18">
        <f>'2. Formulário Ações'!BG27</f>
        <v>0</v>
      </c>
      <c r="BP18">
        <f>'2. Formulário Ações'!BH27</f>
        <v>0</v>
      </c>
      <c r="BQ18">
        <f>'2. Formulário Ações'!BI27</f>
        <v>0</v>
      </c>
      <c r="BR18">
        <f>'2. Formulário Ações'!BJ27</f>
        <v>0</v>
      </c>
      <c r="BS18">
        <f>'2. Formulário Ações'!BK27</f>
        <v>0</v>
      </c>
      <c r="BT18">
        <f>'2. Formulário Ações'!BL27</f>
        <v>0</v>
      </c>
      <c r="BU18">
        <f>'2. Formulário Ações'!BM27</f>
        <v>0</v>
      </c>
      <c r="BV18">
        <f>'2. Formulário Ações'!BN27</f>
        <v>0</v>
      </c>
      <c r="BW18">
        <f>'2. Formulário Ações'!BO27</f>
        <v>0</v>
      </c>
      <c r="BX18">
        <f>'2. Formulário Ações'!BP27</f>
        <v>0</v>
      </c>
      <c r="BY18" s="87">
        <f>'2. Formulário Ações'!BQ28</f>
        <v>0</v>
      </c>
      <c r="BZ18" s="87">
        <f>'2. Formulário Ações'!BR28</f>
        <v>0</v>
      </c>
      <c r="CA18">
        <f>'2. Formulário Ações'!BT28</f>
        <v>0</v>
      </c>
    </row>
    <row r="19" spans="1:79" x14ac:dyDescent="0.25">
      <c r="A19" s="38">
        <f>ROW()</f>
        <v>19</v>
      </c>
      <c r="B19" s="38" t="str">
        <f>'1. Formulário Identidade'!$C$8</f>
        <v>Comissão Ordinária</v>
      </c>
      <c r="C19" s="38" t="str">
        <f>'1. Formulário Identidade'!$C$9</f>
        <v>Anita Affonso Ferreira</v>
      </c>
      <c r="D19" s="38" t="str">
        <f>'1. Formulário Identidade'!$C$10</f>
        <v>Atividade</v>
      </c>
      <c r="E19" s="38">
        <f>'1. Formulário Identidade'!$C$11</f>
        <v>0</v>
      </c>
      <c r="F19" s="38" t="str">
        <f>'1. Formulário Identidade'!$C$12</f>
        <v>03.01.001 - Comissão de Ética e Disciplina do CAU/SP (CED – CAU/SP) - Atividades e Ações</v>
      </c>
      <c r="G19" s="38" t="str">
        <f>'1. Formulário Identidade'!$C$13</f>
        <v>Instruir processos de infração ao Código de Ética e emitir relatórios fundamentados, bem como acompanhar a toda a elaboração do Código de Ética</v>
      </c>
      <c r="H19" s="38" t="str">
        <f>'1. Formulário Identidade'!$C$14</f>
        <v>Promover o exercício ético e qualificado da profissão</v>
      </c>
      <c r="I19" s="38">
        <f>'1. Formulário Identidade'!$C$15</f>
        <v>0</v>
      </c>
      <c r="J19" s="38" t="str">
        <f>'1. Formulário Identidade'!$C$16</f>
        <v>Difusão do Código de Ética e Disciplina para Arquitetos e Urbanistas</v>
      </c>
      <c r="K19" s="47">
        <f>'2. Formulário Ações'!C29</f>
        <v>1</v>
      </c>
      <c r="L19" s="47" t="str">
        <f>'2. Formulário Ações'!D29</f>
        <v>Seminário sobre Ética
2 dias com todos os membros da Comissão (perspectiva de que todos os membros das Comissões  do CAU/SP participem e também que seja aberto para sociedade)</v>
      </c>
      <c r="M19" s="47" t="str">
        <f>'2. Formulário Ações'!E29</f>
        <v>Organização de Eventos (Seminários/Palestras/WorkShops/Reuniões/Encontros)</v>
      </c>
      <c r="N19" s="47" t="str">
        <f>'2. Formulário Ações'!F29</f>
        <v>Difundir os conceitos contidos do Código de Ética e Disciplina do CAU/BR, buscando promover o exercício ético e qualificado da profissão.</v>
      </c>
      <c r="O19" s="48">
        <f>'2. Formulário Ações'!G29</f>
        <v>44348</v>
      </c>
      <c r="P19" s="48" t="str">
        <f>'2. Formulário Ações'!H29</f>
        <v>31/06/2021</v>
      </c>
      <c r="Q19" s="49">
        <f>'2. Formulário Ações'!I29</f>
        <v>0</v>
      </c>
      <c r="R19" s="49">
        <f>'2. Formulário Ações'!J29</f>
        <v>25300.66</v>
      </c>
      <c r="S19" s="49">
        <f>'2. Formulário Ações'!K29</f>
        <v>25300.66</v>
      </c>
      <c r="T19" s="50">
        <f>'2. Formulário Ações'!L29</f>
        <v>0</v>
      </c>
      <c r="U19" s="50">
        <f>'2. Formulário Ações'!M29</f>
        <v>0</v>
      </c>
      <c r="V19" s="47">
        <f>'2. Formulário Ações'!N29</f>
        <v>0</v>
      </c>
      <c r="W19" s="47">
        <f>'2. Formulário Ações'!O29</f>
        <v>0</v>
      </c>
      <c r="X19" s="49">
        <f>'2. Formulário Ações'!P29</f>
        <v>0</v>
      </c>
      <c r="Y19">
        <f>'2. Formulário Ações'!Q28</f>
        <v>0</v>
      </c>
      <c r="Z19">
        <f>'2. Formulário Ações'!R28</f>
        <v>0</v>
      </c>
      <c r="AA19">
        <f>'2. Formulário Ações'!S28</f>
        <v>0</v>
      </c>
      <c r="AB19">
        <f>'2. Formulário Ações'!T28</f>
        <v>0</v>
      </c>
      <c r="AC19">
        <f>'2. Formulário Ações'!U28</f>
        <v>0</v>
      </c>
      <c r="AD19">
        <f>'2. Formulário Ações'!V28</f>
        <v>0</v>
      </c>
      <c r="AE19">
        <f>'2. Formulário Ações'!W28</f>
        <v>0</v>
      </c>
      <c r="AF19">
        <f>'2. Formulário Ações'!X28</f>
        <v>0</v>
      </c>
      <c r="AG19">
        <f>'2. Formulário Ações'!Y28</f>
        <v>0</v>
      </c>
      <c r="AH19">
        <f>'2. Formulário Ações'!Z28</f>
        <v>0</v>
      </c>
      <c r="AI19">
        <f>'2. Formulário Ações'!AA28</f>
        <v>0</v>
      </c>
      <c r="AJ19">
        <f>'2. Formulário Ações'!AB28</f>
        <v>0</v>
      </c>
      <c r="AK19">
        <f>'2. Formulário Ações'!AC28</f>
        <v>0</v>
      </c>
      <c r="AL19">
        <f>'2. Formulário Ações'!AD28</f>
        <v>0</v>
      </c>
      <c r="AM19">
        <f>'2. Formulário Ações'!AE28</f>
        <v>0</v>
      </c>
      <c r="AN19">
        <f>'2. Formulário Ações'!AF28</f>
        <v>0</v>
      </c>
      <c r="AO19">
        <f>'2. Formulário Ações'!AG28</f>
        <v>0</v>
      </c>
      <c r="AP19">
        <f>'2. Formulário Ações'!AH28</f>
        <v>0</v>
      </c>
      <c r="AQ19">
        <f>'2. Formulário Ações'!AI28</f>
        <v>0</v>
      </c>
      <c r="AR19">
        <f>'2. Formulário Ações'!AJ28</f>
        <v>0</v>
      </c>
      <c r="AS19">
        <f>'2. Formulário Ações'!AK28</f>
        <v>0</v>
      </c>
      <c r="AT19">
        <f>'2. Formulário Ações'!AL28</f>
        <v>0</v>
      </c>
      <c r="AU19">
        <f>'2. Formulário Ações'!AM28</f>
        <v>0</v>
      </c>
      <c r="AV19">
        <f>'2. Formulário Ações'!AN28</f>
        <v>0</v>
      </c>
      <c r="AW19">
        <f>'2. Formulário Ações'!AO28</f>
        <v>0</v>
      </c>
      <c r="AX19">
        <f>'2. Formulário Ações'!AP28</f>
        <v>0</v>
      </c>
      <c r="AY19">
        <f>'2. Formulário Ações'!AQ28</f>
        <v>0</v>
      </c>
      <c r="AZ19">
        <f>'2. Formulário Ações'!AR28</f>
        <v>0</v>
      </c>
      <c r="BA19">
        <f>'2. Formulário Ações'!AS28</f>
        <v>0</v>
      </c>
      <c r="BB19">
        <f>'2. Formulário Ações'!AT28</f>
        <v>0</v>
      </c>
      <c r="BC19">
        <f>'2. Formulário Ações'!AU28</f>
        <v>0</v>
      </c>
      <c r="BD19">
        <f>'2. Formulário Ações'!AV28</f>
        <v>0</v>
      </c>
      <c r="BE19">
        <f>'2. Formulário Ações'!AW28</f>
        <v>0</v>
      </c>
      <c r="BF19">
        <f>'2. Formulário Ações'!AX28</f>
        <v>0</v>
      </c>
      <c r="BG19">
        <f>'2. Formulário Ações'!AY28</f>
        <v>0</v>
      </c>
      <c r="BH19">
        <f>'2. Formulário Ações'!AZ28</f>
        <v>0</v>
      </c>
      <c r="BI19">
        <f>'2. Formulário Ações'!BA28</f>
        <v>0</v>
      </c>
      <c r="BJ19">
        <f>'2. Formulário Ações'!BB28</f>
        <v>0</v>
      </c>
      <c r="BK19">
        <f>'2. Formulário Ações'!BC28</f>
        <v>0</v>
      </c>
      <c r="BL19">
        <f>'2. Formulário Ações'!BD28</f>
        <v>0</v>
      </c>
      <c r="BM19">
        <f>'2. Formulário Ações'!BE28</f>
        <v>0</v>
      </c>
      <c r="BN19">
        <f>'2. Formulário Ações'!BF28</f>
        <v>0</v>
      </c>
      <c r="BO19">
        <f>'2. Formulário Ações'!BG28</f>
        <v>0</v>
      </c>
      <c r="BP19">
        <f>'2. Formulário Ações'!BH28</f>
        <v>0</v>
      </c>
      <c r="BQ19">
        <f>'2. Formulário Ações'!BI28</f>
        <v>0</v>
      </c>
      <c r="BR19">
        <f>'2. Formulário Ações'!BJ28</f>
        <v>0</v>
      </c>
      <c r="BS19">
        <f>'2. Formulário Ações'!BK28</f>
        <v>0</v>
      </c>
      <c r="BT19">
        <f>'2. Formulário Ações'!BL28</f>
        <v>0</v>
      </c>
      <c r="BU19">
        <f>'2. Formulário Ações'!BM28</f>
        <v>0</v>
      </c>
      <c r="BV19">
        <f>'2. Formulário Ações'!BN28</f>
        <v>0</v>
      </c>
      <c r="BW19">
        <f>'2. Formulário Ações'!BO28</f>
        <v>0</v>
      </c>
      <c r="BX19">
        <f>'2. Formulário Ações'!BP28</f>
        <v>0</v>
      </c>
      <c r="BY19" s="87">
        <f>'2. Formulário Ações'!BQ29</f>
        <v>0</v>
      </c>
      <c r="BZ19" s="87">
        <f>'2. Formulário Ações'!BR29</f>
        <v>0</v>
      </c>
      <c r="CA19">
        <f>'2. Formulário Ações'!BT29</f>
        <v>0</v>
      </c>
    </row>
    <row r="20" spans="1:79" x14ac:dyDescent="0.25">
      <c r="A20" s="38">
        <f>ROW()</f>
        <v>20</v>
      </c>
      <c r="B20" s="38" t="str">
        <f>'1. Formulário Identidade'!$C$8</f>
        <v>Comissão Ordinária</v>
      </c>
      <c r="C20" s="38" t="str">
        <f>'1. Formulário Identidade'!$C$9</f>
        <v>Anita Affonso Ferreira</v>
      </c>
      <c r="D20" s="38" t="str">
        <f>'1. Formulário Identidade'!$C$10</f>
        <v>Atividade</v>
      </c>
      <c r="E20" s="38">
        <f>'1. Formulário Identidade'!$C$11</f>
        <v>0</v>
      </c>
      <c r="F20" s="38" t="str">
        <f>'1. Formulário Identidade'!$C$12</f>
        <v>03.01.001 - Comissão de Ética e Disciplina do CAU/SP (CED – CAU/SP) - Atividades e Ações</v>
      </c>
      <c r="G20" s="38" t="str">
        <f>'1. Formulário Identidade'!$C$13</f>
        <v>Instruir processos de infração ao Código de Ética e emitir relatórios fundamentados, bem como acompanhar a toda a elaboração do Código de Ética</v>
      </c>
      <c r="H20" s="38" t="str">
        <f>'1. Formulário Identidade'!$C$14</f>
        <v>Promover o exercício ético e qualificado da profissão</v>
      </c>
      <c r="I20" s="38">
        <f>'1. Formulário Identidade'!$C$15</f>
        <v>0</v>
      </c>
      <c r="J20" s="38" t="str">
        <f>'1. Formulário Identidade'!$C$16</f>
        <v>Difusão do Código de Ética e Disciplina para Arquitetos e Urbanistas</v>
      </c>
      <c r="K20" s="47">
        <f>'2. Formulário Ações'!C30</f>
        <v>0</v>
      </c>
      <c r="L20" s="47">
        <f>'2. Formulário Ações'!D30</f>
        <v>0</v>
      </c>
      <c r="M20" s="47">
        <f>'2. Formulário Ações'!E30</f>
        <v>0</v>
      </c>
      <c r="N20" s="47">
        <f>'2. Formulário Ações'!F30</f>
        <v>0</v>
      </c>
      <c r="O20" s="48">
        <f>'2. Formulário Ações'!G30</f>
        <v>0</v>
      </c>
      <c r="P20" s="48">
        <f>'2. Formulário Ações'!H30</f>
        <v>0</v>
      </c>
      <c r="Q20" s="49">
        <f>'2. Formulário Ações'!I30</f>
        <v>0</v>
      </c>
      <c r="R20" s="49">
        <f>'2. Formulário Ações'!J30</f>
        <v>0</v>
      </c>
      <c r="S20" s="49">
        <f>'2. Formulário Ações'!K30</f>
        <v>0</v>
      </c>
      <c r="T20" s="50">
        <f>'2. Formulário Ações'!L30</f>
        <v>0</v>
      </c>
      <c r="U20" s="50">
        <f>'2. Formulário Ações'!M30</f>
        <v>0</v>
      </c>
      <c r="V20" s="47">
        <f>'2. Formulário Ações'!N30</f>
        <v>0</v>
      </c>
      <c r="W20" s="47">
        <f>'2. Formulário Ações'!O30</f>
        <v>0</v>
      </c>
      <c r="X20" s="49">
        <f>'2. Formulário Ações'!P30</f>
        <v>0</v>
      </c>
      <c r="Y20">
        <f>'2. Formulário Ações'!Q29</f>
        <v>0</v>
      </c>
      <c r="Z20">
        <f>'2. Formulário Ações'!R29</f>
        <v>0</v>
      </c>
      <c r="AA20">
        <f>'2. Formulário Ações'!S29</f>
        <v>0</v>
      </c>
      <c r="AB20">
        <f>'2. Formulário Ações'!T29</f>
        <v>0</v>
      </c>
      <c r="AC20">
        <f>'2. Formulário Ações'!U29</f>
        <v>0</v>
      </c>
      <c r="AD20">
        <f>'2. Formulário Ações'!V29</f>
        <v>0</v>
      </c>
      <c r="AE20">
        <f>'2. Formulário Ações'!W29</f>
        <v>0</v>
      </c>
      <c r="AF20">
        <f>'2. Formulário Ações'!X29</f>
        <v>0</v>
      </c>
      <c r="AG20">
        <f>'2. Formulário Ações'!Y29</f>
        <v>0</v>
      </c>
      <c r="AH20">
        <f>'2. Formulário Ações'!Z29</f>
        <v>0</v>
      </c>
      <c r="AI20">
        <f>'2. Formulário Ações'!AA29</f>
        <v>0</v>
      </c>
      <c r="AJ20">
        <f>'2. Formulário Ações'!AB29</f>
        <v>0</v>
      </c>
      <c r="AK20">
        <f>'2. Formulário Ações'!AC29</f>
        <v>0</v>
      </c>
      <c r="AL20">
        <f>'2. Formulário Ações'!AD29</f>
        <v>0</v>
      </c>
      <c r="AM20">
        <f>'2. Formulário Ações'!AE29</f>
        <v>0</v>
      </c>
      <c r="AN20">
        <f>'2. Formulário Ações'!AF29</f>
        <v>0</v>
      </c>
      <c r="AO20">
        <f>'2. Formulário Ações'!AG29</f>
        <v>0</v>
      </c>
      <c r="AP20">
        <f>'2. Formulário Ações'!AH29</f>
        <v>0</v>
      </c>
      <c r="AQ20">
        <f>'2. Formulário Ações'!AI29</f>
        <v>0</v>
      </c>
      <c r="AR20">
        <f>'2. Formulário Ações'!AJ29</f>
        <v>0</v>
      </c>
      <c r="AS20">
        <f>'2. Formulário Ações'!AK29</f>
        <v>0</v>
      </c>
      <c r="AT20">
        <f>'2. Formulário Ações'!AL29</f>
        <v>0</v>
      </c>
      <c r="AU20">
        <f>'2. Formulário Ações'!AM29</f>
        <v>0</v>
      </c>
      <c r="AV20">
        <f>'2. Formulário Ações'!AN29</f>
        <v>0</v>
      </c>
      <c r="AW20">
        <f>'2. Formulário Ações'!AO29</f>
        <v>0</v>
      </c>
      <c r="AX20">
        <f>'2. Formulário Ações'!AP29</f>
        <v>0</v>
      </c>
      <c r="AY20">
        <f>'2. Formulário Ações'!AQ29</f>
        <v>0</v>
      </c>
      <c r="AZ20">
        <f>'2. Formulário Ações'!AR29</f>
        <v>0</v>
      </c>
      <c r="BA20">
        <f>'2. Formulário Ações'!AS29</f>
        <v>0</v>
      </c>
      <c r="BB20">
        <f>'2. Formulário Ações'!AT29</f>
        <v>0</v>
      </c>
      <c r="BC20">
        <f>'2. Formulário Ações'!AU29</f>
        <v>0</v>
      </c>
      <c r="BD20">
        <f>'2. Formulário Ações'!AV29</f>
        <v>0</v>
      </c>
      <c r="BE20">
        <f>'2. Formulário Ações'!AW29</f>
        <v>0</v>
      </c>
      <c r="BF20">
        <f>'2. Formulário Ações'!AX29</f>
        <v>0</v>
      </c>
      <c r="BG20">
        <f>'2. Formulário Ações'!AY29</f>
        <v>0</v>
      </c>
      <c r="BH20">
        <f>'2. Formulário Ações'!AZ29</f>
        <v>0</v>
      </c>
      <c r="BI20">
        <f>'2. Formulário Ações'!BA29</f>
        <v>0</v>
      </c>
      <c r="BJ20">
        <f>'2. Formulário Ações'!BB29</f>
        <v>0</v>
      </c>
      <c r="BK20">
        <f>'2. Formulário Ações'!BC29</f>
        <v>0</v>
      </c>
      <c r="BL20">
        <f>'2. Formulário Ações'!BD29</f>
        <v>0</v>
      </c>
      <c r="BM20">
        <f>'2. Formulário Ações'!BE29</f>
        <v>0</v>
      </c>
      <c r="BN20">
        <f>'2. Formulário Ações'!BF29</f>
        <v>0</v>
      </c>
      <c r="BO20">
        <f>'2. Formulário Ações'!BG29</f>
        <v>0</v>
      </c>
      <c r="BP20">
        <f>'2. Formulário Ações'!BH29</f>
        <v>0</v>
      </c>
      <c r="BQ20">
        <f>'2. Formulário Ações'!BI29</f>
        <v>0</v>
      </c>
      <c r="BR20">
        <f>'2. Formulário Ações'!BJ29</f>
        <v>0</v>
      </c>
      <c r="BS20">
        <f>'2. Formulário Ações'!BK29</f>
        <v>0</v>
      </c>
      <c r="BT20">
        <f>'2. Formulário Ações'!BL29</f>
        <v>0</v>
      </c>
      <c r="BU20">
        <f>'2. Formulário Ações'!BM29</f>
        <v>0</v>
      </c>
      <c r="BV20">
        <f>'2. Formulário Ações'!BN29</f>
        <v>0</v>
      </c>
      <c r="BW20">
        <f>'2. Formulário Ações'!BO29</f>
        <v>0</v>
      </c>
      <c r="BX20">
        <f>'2. Formulário Ações'!BP29</f>
        <v>0</v>
      </c>
      <c r="BY20" s="87">
        <f>'2. Formulário Ações'!BQ30</f>
        <v>0</v>
      </c>
      <c r="BZ20" s="87">
        <f>'2. Formulário Ações'!BR30</f>
        <v>0</v>
      </c>
      <c r="CA20">
        <f>'2. Formulário Ações'!BT30</f>
        <v>0</v>
      </c>
    </row>
    <row r="21" spans="1:79" x14ac:dyDescent="0.25">
      <c r="A21" s="38">
        <f>ROW()</f>
        <v>21</v>
      </c>
      <c r="B21" s="38" t="str">
        <f>'1. Formulário Identidade'!$C$8</f>
        <v>Comissão Ordinária</v>
      </c>
      <c r="C21" s="38" t="str">
        <f>'1. Formulário Identidade'!$C$9</f>
        <v>Anita Affonso Ferreira</v>
      </c>
      <c r="D21" s="38" t="str">
        <f>'1. Formulário Identidade'!$C$10</f>
        <v>Atividade</v>
      </c>
      <c r="E21" s="38">
        <f>'1. Formulário Identidade'!$C$11</f>
        <v>0</v>
      </c>
      <c r="F21" s="38" t="str">
        <f>'1. Formulário Identidade'!$C$12</f>
        <v>03.01.001 - Comissão de Ética e Disciplina do CAU/SP (CED – CAU/SP) - Atividades e Ações</v>
      </c>
      <c r="G21" s="38" t="str">
        <f>'1. Formulário Identidade'!$C$13</f>
        <v>Instruir processos de infração ao Código de Ética e emitir relatórios fundamentados, bem como acompanhar a toda a elaboração do Código de Ética</v>
      </c>
      <c r="H21" s="38" t="str">
        <f>'1. Formulário Identidade'!$C$14</f>
        <v>Promover o exercício ético e qualificado da profissão</v>
      </c>
      <c r="I21" s="38">
        <f>'1. Formulário Identidade'!$C$15</f>
        <v>0</v>
      </c>
      <c r="J21" s="38" t="str">
        <f>'1. Formulário Identidade'!$C$16</f>
        <v>Difusão do Código de Ética e Disciplina para Arquitetos e Urbanistas</v>
      </c>
      <c r="K21" s="47">
        <f>'2. Formulário Ações'!C31</f>
        <v>0</v>
      </c>
      <c r="L21" s="47">
        <f>'2. Formulário Ações'!D31</f>
        <v>0</v>
      </c>
      <c r="M21" s="47">
        <f>'2. Formulário Ações'!E31</f>
        <v>0</v>
      </c>
      <c r="N21" s="47">
        <f>'2. Formulário Ações'!F31</f>
        <v>0</v>
      </c>
      <c r="O21" s="48">
        <f>'2. Formulário Ações'!G31</f>
        <v>0</v>
      </c>
      <c r="P21" s="48">
        <f>'2. Formulário Ações'!H31</f>
        <v>0</v>
      </c>
      <c r="Q21" s="49">
        <f>'2. Formulário Ações'!I31</f>
        <v>0</v>
      </c>
      <c r="R21" s="49">
        <f>'2. Formulário Ações'!J31</f>
        <v>0</v>
      </c>
      <c r="S21" s="49">
        <f>'2. Formulário Ações'!K31</f>
        <v>0</v>
      </c>
      <c r="T21" s="50">
        <f>'2. Formulário Ações'!L31</f>
        <v>0</v>
      </c>
      <c r="U21" s="50">
        <f>'2. Formulário Ações'!M31</f>
        <v>0</v>
      </c>
      <c r="V21" s="47">
        <f>'2. Formulário Ações'!N31</f>
        <v>0</v>
      </c>
      <c r="W21" s="47">
        <f>'2. Formulário Ações'!O31</f>
        <v>0</v>
      </c>
      <c r="X21" s="49">
        <f>'2. Formulário Ações'!P31</f>
        <v>0</v>
      </c>
      <c r="Y21">
        <f>'2. Formulário Ações'!Q30</f>
        <v>0</v>
      </c>
      <c r="Z21">
        <f>'2. Formulário Ações'!R30</f>
        <v>0</v>
      </c>
      <c r="AA21">
        <f>'2. Formulário Ações'!S30</f>
        <v>0</v>
      </c>
      <c r="AB21">
        <f>'2. Formulário Ações'!T30</f>
        <v>0</v>
      </c>
      <c r="AC21">
        <f>'2. Formulário Ações'!U30</f>
        <v>0</v>
      </c>
      <c r="AD21">
        <f>'2. Formulário Ações'!V30</f>
        <v>0</v>
      </c>
      <c r="AE21">
        <f>'2. Formulário Ações'!W30</f>
        <v>0</v>
      </c>
      <c r="AF21">
        <f>'2. Formulário Ações'!X30</f>
        <v>0</v>
      </c>
      <c r="AG21">
        <f>'2. Formulário Ações'!Y30</f>
        <v>0</v>
      </c>
      <c r="AH21">
        <f>'2. Formulário Ações'!Z30</f>
        <v>0</v>
      </c>
      <c r="AI21">
        <f>'2. Formulário Ações'!AA30</f>
        <v>0</v>
      </c>
      <c r="AJ21">
        <f>'2. Formulário Ações'!AB30</f>
        <v>0</v>
      </c>
      <c r="AK21">
        <f>'2. Formulário Ações'!AC30</f>
        <v>0</v>
      </c>
      <c r="AL21">
        <f>'2. Formulário Ações'!AD30</f>
        <v>0</v>
      </c>
      <c r="AM21">
        <f>'2. Formulário Ações'!AE30</f>
        <v>0</v>
      </c>
      <c r="AN21">
        <f>'2. Formulário Ações'!AF30</f>
        <v>0</v>
      </c>
      <c r="AO21">
        <f>'2. Formulário Ações'!AG30</f>
        <v>0</v>
      </c>
      <c r="AP21">
        <f>'2. Formulário Ações'!AH30</f>
        <v>0</v>
      </c>
      <c r="AQ21">
        <f>'2. Formulário Ações'!AI30</f>
        <v>0</v>
      </c>
      <c r="AR21">
        <f>'2. Formulário Ações'!AJ30</f>
        <v>0</v>
      </c>
      <c r="AS21">
        <f>'2. Formulário Ações'!AK30</f>
        <v>0</v>
      </c>
      <c r="AT21">
        <f>'2. Formulário Ações'!AL30</f>
        <v>0</v>
      </c>
      <c r="AU21">
        <f>'2. Formulário Ações'!AM30</f>
        <v>0</v>
      </c>
      <c r="AV21">
        <f>'2. Formulário Ações'!AN30</f>
        <v>0</v>
      </c>
      <c r="AW21">
        <f>'2. Formulário Ações'!AO30</f>
        <v>0</v>
      </c>
      <c r="AX21">
        <f>'2. Formulário Ações'!AP30</f>
        <v>0</v>
      </c>
      <c r="AY21">
        <f>'2. Formulário Ações'!AQ30</f>
        <v>0</v>
      </c>
      <c r="AZ21">
        <f>'2. Formulário Ações'!AR30</f>
        <v>0</v>
      </c>
      <c r="BA21">
        <f>'2. Formulário Ações'!AS30</f>
        <v>0</v>
      </c>
      <c r="BB21">
        <f>'2. Formulário Ações'!AT30</f>
        <v>0</v>
      </c>
      <c r="BC21">
        <f>'2. Formulário Ações'!AU30</f>
        <v>0</v>
      </c>
      <c r="BD21">
        <f>'2. Formulário Ações'!AV30</f>
        <v>0</v>
      </c>
      <c r="BE21">
        <f>'2. Formulário Ações'!AW30</f>
        <v>0</v>
      </c>
      <c r="BF21">
        <f>'2. Formulário Ações'!AX30</f>
        <v>0</v>
      </c>
      <c r="BG21">
        <f>'2. Formulário Ações'!AY30</f>
        <v>0</v>
      </c>
      <c r="BH21">
        <f>'2. Formulário Ações'!AZ30</f>
        <v>0</v>
      </c>
      <c r="BI21">
        <f>'2. Formulário Ações'!BA30</f>
        <v>0</v>
      </c>
      <c r="BJ21">
        <f>'2. Formulário Ações'!BB30</f>
        <v>0</v>
      </c>
      <c r="BK21">
        <f>'2. Formulário Ações'!BC30</f>
        <v>0</v>
      </c>
      <c r="BL21">
        <f>'2. Formulário Ações'!BD30</f>
        <v>0</v>
      </c>
      <c r="BM21">
        <f>'2. Formulário Ações'!BE30</f>
        <v>0</v>
      </c>
      <c r="BN21">
        <f>'2. Formulário Ações'!BF30</f>
        <v>0</v>
      </c>
      <c r="BO21">
        <f>'2. Formulário Ações'!BG30</f>
        <v>0</v>
      </c>
      <c r="BP21">
        <f>'2. Formulário Ações'!BH30</f>
        <v>0</v>
      </c>
      <c r="BQ21">
        <f>'2. Formulário Ações'!BI30</f>
        <v>0</v>
      </c>
      <c r="BR21">
        <f>'2. Formulário Ações'!BJ30</f>
        <v>0</v>
      </c>
      <c r="BS21">
        <f>'2. Formulário Ações'!BK30</f>
        <v>0</v>
      </c>
      <c r="BT21">
        <f>'2. Formulário Ações'!BL30</f>
        <v>0</v>
      </c>
      <c r="BU21">
        <f>'2. Formulário Ações'!BM30</f>
        <v>0</v>
      </c>
      <c r="BV21">
        <f>'2. Formulário Ações'!BN30</f>
        <v>0</v>
      </c>
      <c r="BW21">
        <f>'2. Formulário Ações'!BO30</f>
        <v>0</v>
      </c>
      <c r="BX21">
        <f>'2. Formulário Ações'!BP30</f>
        <v>0</v>
      </c>
      <c r="BY21" s="87">
        <f>'2. Formulário Ações'!BQ31</f>
        <v>0</v>
      </c>
      <c r="BZ21" s="87">
        <f>'2. Formulário Ações'!BR31</f>
        <v>0</v>
      </c>
      <c r="CA21">
        <f>'2. Formulário Ações'!BT31</f>
        <v>0</v>
      </c>
    </row>
    <row r="22" spans="1:79" x14ac:dyDescent="0.25">
      <c r="A22" s="38">
        <f>ROW()</f>
        <v>22</v>
      </c>
      <c r="B22" s="38" t="str">
        <f>'1. Formulário Identidade'!$C$8</f>
        <v>Comissão Ordinária</v>
      </c>
      <c r="C22" s="38" t="str">
        <f>'1. Formulário Identidade'!$C$9</f>
        <v>Anita Affonso Ferreira</v>
      </c>
      <c r="D22" s="38" t="str">
        <f>'1. Formulário Identidade'!$C$10</f>
        <v>Atividade</v>
      </c>
      <c r="E22" s="38">
        <f>'1. Formulário Identidade'!$C$11</f>
        <v>0</v>
      </c>
      <c r="F22" s="38" t="str">
        <f>'1. Formulário Identidade'!$C$12</f>
        <v>03.01.001 - Comissão de Ética e Disciplina do CAU/SP (CED – CAU/SP) - Atividades e Ações</v>
      </c>
      <c r="G22" s="38" t="str">
        <f>'1. Formulário Identidade'!$C$13</f>
        <v>Instruir processos de infração ao Código de Ética e emitir relatórios fundamentados, bem como acompanhar a toda a elaboração do Código de Ética</v>
      </c>
      <c r="H22" s="38" t="str">
        <f>'1. Formulário Identidade'!$C$14</f>
        <v>Promover o exercício ético e qualificado da profissão</v>
      </c>
      <c r="I22" s="38">
        <f>'1. Formulário Identidade'!$C$15</f>
        <v>0</v>
      </c>
      <c r="J22" s="38" t="str">
        <f>'1. Formulário Identidade'!$C$16</f>
        <v>Difusão do Código de Ética e Disciplina para Arquitetos e Urbanistas</v>
      </c>
      <c r="K22" s="47">
        <f>'2. Formulário Ações'!C32</f>
        <v>0</v>
      </c>
      <c r="L22" s="47">
        <f>'2. Formulário Ações'!D32</f>
        <v>0</v>
      </c>
      <c r="M22" s="47">
        <f>'2. Formulário Ações'!E32</f>
        <v>0</v>
      </c>
      <c r="N22" s="47">
        <f>'2. Formulário Ações'!F32</f>
        <v>0</v>
      </c>
      <c r="O22" s="48">
        <f>'2. Formulário Ações'!G32</f>
        <v>0</v>
      </c>
      <c r="P22" s="48">
        <f>'2. Formulário Ações'!H32</f>
        <v>0</v>
      </c>
      <c r="Q22" s="49">
        <f>'2. Formulário Ações'!I32</f>
        <v>0</v>
      </c>
      <c r="R22" s="49">
        <f>'2. Formulário Ações'!J32</f>
        <v>0</v>
      </c>
      <c r="S22" s="49">
        <f>'2. Formulário Ações'!K32</f>
        <v>0</v>
      </c>
      <c r="T22" s="50">
        <f>'2. Formulário Ações'!L32</f>
        <v>0</v>
      </c>
      <c r="U22" s="50">
        <f>'2. Formulário Ações'!M32</f>
        <v>0</v>
      </c>
      <c r="V22" s="47">
        <f>'2. Formulário Ações'!N32</f>
        <v>0</v>
      </c>
      <c r="W22" s="47">
        <f>'2. Formulário Ações'!O32</f>
        <v>0</v>
      </c>
      <c r="X22" s="49">
        <f>'2. Formulário Ações'!P32</f>
        <v>0</v>
      </c>
      <c r="Y22">
        <f>'2. Formulário Ações'!Q31</f>
        <v>0</v>
      </c>
      <c r="Z22">
        <f>'2. Formulário Ações'!R31</f>
        <v>0</v>
      </c>
      <c r="AA22">
        <f>'2. Formulário Ações'!S31</f>
        <v>0</v>
      </c>
      <c r="AB22">
        <f>'2. Formulário Ações'!T31</f>
        <v>0</v>
      </c>
      <c r="AC22">
        <f>'2. Formulário Ações'!U31</f>
        <v>0</v>
      </c>
      <c r="AD22">
        <f>'2. Formulário Ações'!V31</f>
        <v>0</v>
      </c>
      <c r="AE22">
        <f>'2. Formulário Ações'!W31</f>
        <v>0</v>
      </c>
      <c r="AF22">
        <f>'2. Formulário Ações'!X31</f>
        <v>0</v>
      </c>
      <c r="AG22">
        <f>'2. Formulário Ações'!Y31</f>
        <v>0</v>
      </c>
      <c r="AH22">
        <f>'2. Formulário Ações'!Z31</f>
        <v>0</v>
      </c>
      <c r="AI22">
        <f>'2. Formulário Ações'!AA31</f>
        <v>0</v>
      </c>
      <c r="AJ22">
        <f>'2. Formulário Ações'!AB31</f>
        <v>0</v>
      </c>
      <c r="AK22">
        <f>'2. Formulário Ações'!AC31</f>
        <v>0</v>
      </c>
      <c r="AL22">
        <f>'2. Formulário Ações'!AD31</f>
        <v>0</v>
      </c>
      <c r="AM22">
        <f>'2. Formulário Ações'!AE31</f>
        <v>0</v>
      </c>
      <c r="AN22">
        <f>'2. Formulário Ações'!AF31</f>
        <v>0</v>
      </c>
      <c r="AO22">
        <f>'2. Formulário Ações'!AG31</f>
        <v>0</v>
      </c>
      <c r="AP22">
        <f>'2. Formulário Ações'!AH31</f>
        <v>0</v>
      </c>
      <c r="AQ22">
        <f>'2. Formulário Ações'!AI31</f>
        <v>0</v>
      </c>
      <c r="AR22">
        <f>'2. Formulário Ações'!AJ31</f>
        <v>0</v>
      </c>
      <c r="AS22">
        <f>'2. Formulário Ações'!AK31</f>
        <v>0</v>
      </c>
      <c r="AT22">
        <f>'2. Formulário Ações'!AL31</f>
        <v>0</v>
      </c>
      <c r="AU22">
        <f>'2. Formulário Ações'!AM31</f>
        <v>0</v>
      </c>
      <c r="AV22">
        <f>'2. Formulário Ações'!AN31</f>
        <v>0</v>
      </c>
      <c r="AW22">
        <f>'2. Formulário Ações'!AO31</f>
        <v>0</v>
      </c>
      <c r="AX22">
        <f>'2. Formulário Ações'!AP31</f>
        <v>0</v>
      </c>
      <c r="AY22">
        <f>'2. Formulário Ações'!AQ31</f>
        <v>0</v>
      </c>
      <c r="AZ22">
        <f>'2. Formulário Ações'!AR31</f>
        <v>0</v>
      </c>
      <c r="BA22">
        <f>'2. Formulário Ações'!AS31</f>
        <v>0</v>
      </c>
      <c r="BB22">
        <f>'2. Formulário Ações'!AT31</f>
        <v>0</v>
      </c>
      <c r="BC22">
        <f>'2. Formulário Ações'!AU31</f>
        <v>0</v>
      </c>
      <c r="BD22">
        <f>'2. Formulário Ações'!AV31</f>
        <v>0</v>
      </c>
      <c r="BE22">
        <f>'2. Formulário Ações'!AW31</f>
        <v>0</v>
      </c>
      <c r="BF22">
        <f>'2. Formulário Ações'!AX31</f>
        <v>0</v>
      </c>
      <c r="BG22">
        <f>'2. Formulário Ações'!AY31</f>
        <v>0</v>
      </c>
      <c r="BH22">
        <f>'2. Formulário Ações'!AZ31</f>
        <v>0</v>
      </c>
      <c r="BI22">
        <f>'2. Formulário Ações'!BA31</f>
        <v>0</v>
      </c>
      <c r="BJ22">
        <f>'2. Formulário Ações'!BB31</f>
        <v>0</v>
      </c>
      <c r="BK22">
        <f>'2. Formulário Ações'!BC31</f>
        <v>0</v>
      </c>
      <c r="BL22">
        <f>'2. Formulário Ações'!BD31</f>
        <v>0</v>
      </c>
      <c r="BM22">
        <f>'2. Formulário Ações'!BE31</f>
        <v>0</v>
      </c>
      <c r="BN22">
        <f>'2. Formulário Ações'!BF31</f>
        <v>0</v>
      </c>
      <c r="BO22">
        <f>'2. Formulário Ações'!BG31</f>
        <v>0</v>
      </c>
      <c r="BP22">
        <f>'2. Formulário Ações'!BH31</f>
        <v>0</v>
      </c>
      <c r="BQ22">
        <f>'2. Formulário Ações'!BI31</f>
        <v>0</v>
      </c>
      <c r="BR22">
        <f>'2. Formulário Ações'!BJ31</f>
        <v>0</v>
      </c>
      <c r="BS22">
        <f>'2. Formulário Ações'!BK31</f>
        <v>0</v>
      </c>
      <c r="BT22">
        <f>'2. Formulário Ações'!BL31</f>
        <v>0</v>
      </c>
      <c r="BU22">
        <f>'2. Formulário Ações'!BM31</f>
        <v>0</v>
      </c>
      <c r="BV22">
        <f>'2. Formulário Ações'!BN31</f>
        <v>0</v>
      </c>
      <c r="BW22">
        <f>'2. Formulário Ações'!BO31</f>
        <v>0</v>
      </c>
      <c r="BX22">
        <f>'2. Formulário Ações'!BP31</f>
        <v>0</v>
      </c>
      <c r="BY22" s="87">
        <f>'2. Formulário Ações'!BQ32</f>
        <v>0</v>
      </c>
      <c r="BZ22" s="87">
        <f>'2. Formulário Ações'!BR32</f>
        <v>0</v>
      </c>
      <c r="CA22">
        <f>'2. Formulário Ações'!BT32</f>
        <v>0</v>
      </c>
    </row>
    <row r="23" spans="1:79" x14ac:dyDescent="0.25">
      <c r="A23" s="38">
        <f>ROW()</f>
        <v>23</v>
      </c>
      <c r="B23" s="38" t="str">
        <f>'1. Formulário Identidade'!$C$8</f>
        <v>Comissão Ordinária</v>
      </c>
      <c r="C23" s="38" t="str">
        <f>'1. Formulário Identidade'!$C$9</f>
        <v>Anita Affonso Ferreira</v>
      </c>
      <c r="D23" s="38" t="str">
        <f>'1. Formulário Identidade'!$C$10</f>
        <v>Atividade</v>
      </c>
      <c r="E23" s="38">
        <f>'1. Formulário Identidade'!$C$11</f>
        <v>0</v>
      </c>
      <c r="F23" s="38" t="str">
        <f>'1. Formulário Identidade'!$C$12</f>
        <v>03.01.001 - Comissão de Ética e Disciplina do CAU/SP (CED – CAU/SP) - Atividades e Ações</v>
      </c>
      <c r="G23" s="38" t="str">
        <f>'1. Formulário Identidade'!$C$13</f>
        <v>Instruir processos de infração ao Código de Ética e emitir relatórios fundamentados, bem como acompanhar a toda a elaboração do Código de Ética</v>
      </c>
      <c r="H23" s="38" t="str">
        <f>'1. Formulário Identidade'!$C$14</f>
        <v>Promover o exercício ético e qualificado da profissão</v>
      </c>
      <c r="I23" s="38">
        <f>'1. Formulário Identidade'!$C$15</f>
        <v>0</v>
      </c>
      <c r="J23" s="38" t="str">
        <f>'1. Formulário Identidade'!$C$16</f>
        <v>Difusão do Código de Ética e Disciplina para Arquitetos e Urbanistas</v>
      </c>
      <c r="K23" s="47">
        <f>'2. Formulário Ações'!C33</f>
        <v>0</v>
      </c>
      <c r="L23" s="47">
        <f>'2. Formulário Ações'!D33</f>
        <v>0</v>
      </c>
      <c r="M23" s="47">
        <f>'2. Formulário Ações'!E33</f>
        <v>0</v>
      </c>
      <c r="N23" s="47">
        <f>'2. Formulário Ações'!F33</f>
        <v>0</v>
      </c>
      <c r="O23" s="48">
        <f>'2. Formulário Ações'!G33</f>
        <v>0</v>
      </c>
      <c r="P23" s="48">
        <f>'2. Formulário Ações'!H33</f>
        <v>0</v>
      </c>
      <c r="Q23" s="49">
        <f>'2. Formulário Ações'!I33</f>
        <v>234984.82</v>
      </c>
      <c r="R23" s="49">
        <f>'2. Formulário Ações'!J33</f>
        <v>423737.94888888882</v>
      </c>
      <c r="S23" s="49">
        <f>'2. Formulário Ações'!K33</f>
        <v>188753.12888888881</v>
      </c>
      <c r="T23" s="50">
        <f>'2. Formulário Ações'!L33</f>
        <v>0.80325669074661421</v>
      </c>
      <c r="U23" s="50">
        <f>'2. Formulário Ações'!M33</f>
        <v>1</v>
      </c>
      <c r="V23" s="47">
        <f>'2. Formulário Ações'!N33</f>
        <v>0</v>
      </c>
      <c r="W23" s="47">
        <f>'2. Formulário Ações'!O33</f>
        <v>0</v>
      </c>
      <c r="X23" s="49">
        <f>'2. Formulário Ações'!P33</f>
        <v>0</v>
      </c>
      <c r="Y23">
        <f>'2. Formulário Ações'!Q32</f>
        <v>0</v>
      </c>
      <c r="Z23">
        <f>'2. Formulário Ações'!R32</f>
        <v>0</v>
      </c>
      <c r="AA23">
        <f>'2. Formulário Ações'!S32</f>
        <v>0</v>
      </c>
      <c r="AB23">
        <f>'2. Formulário Ações'!T32</f>
        <v>0</v>
      </c>
      <c r="AC23">
        <f>'2. Formulário Ações'!U32</f>
        <v>0</v>
      </c>
      <c r="AD23">
        <f>'2. Formulário Ações'!V32</f>
        <v>0</v>
      </c>
      <c r="AE23">
        <f>'2. Formulário Ações'!W32</f>
        <v>0</v>
      </c>
      <c r="AF23">
        <f>'2. Formulário Ações'!X32</f>
        <v>0</v>
      </c>
      <c r="AG23">
        <f>'2. Formulário Ações'!Y32</f>
        <v>0</v>
      </c>
      <c r="AH23">
        <f>'2. Formulário Ações'!Z32</f>
        <v>0</v>
      </c>
      <c r="AI23">
        <f>'2. Formulário Ações'!AA32</f>
        <v>0</v>
      </c>
      <c r="AJ23">
        <f>'2. Formulário Ações'!AB32</f>
        <v>0</v>
      </c>
      <c r="AK23">
        <f>'2. Formulário Ações'!AC32</f>
        <v>0</v>
      </c>
      <c r="AL23">
        <f>'2. Formulário Ações'!AD32</f>
        <v>0</v>
      </c>
      <c r="AM23">
        <f>'2. Formulário Ações'!AE32</f>
        <v>0</v>
      </c>
      <c r="AN23">
        <f>'2. Formulário Ações'!AF32</f>
        <v>0</v>
      </c>
      <c r="AO23">
        <f>'2. Formulário Ações'!AG32</f>
        <v>0</v>
      </c>
      <c r="AP23">
        <f>'2. Formulário Ações'!AH32</f>
        <v>0</v>
      </c>
      <c r="AQ23">
        <f>'2. Formulário Ações'!AI32</f>
        <v>0</v>
      </c>
      <c r="AR23">
        <f>'2. Formulário Ações'!AJ32</f>
        <v>0</v>
      </c>
      <c r="AS23">
        <f>'2. Formulário Ações'!AK32</f>
        <v>0</v>
      </c>
      <c r="AT23">
        <f>'2. Formulário Ações'!AL32</f>
        <v>0</v>
      </c>
      <c r="AU23">
        <f>'2. Formulário Ações'!AM32</f>
        <v>0</v>
      </c>
      <c r="AV23">
        <f>'2. Formulário Ações'!AN32</f>
        <v>0</v>
      </c>
      <c r="AW23">
        <f>'2. Formulário Ações'!AO32</f>
        <v>0</v>
      </c>
      <c r="AX23">
        <f>'2. Formulário Ações'!AP32</f>
        <v>0</v>
      </c>
      <c r="AY23">
        <f>'2. Formulário Ações'!AQ32</f>
        <v>0</v>
      </c>
      <c r="AZ23">
        <f>'2. Formulário Ações'!AR32</f>
        <v>0</v>
      </c>
      <c r="BA23">
        <f>'2. Formulário Ações'!AS32</f>
        <v>0</v>
      </c>
      <c r="BB23">
        <f>'2. Formulário Ações'!AT32</f>
        <v>0</v>
      </c>
      <c r="BC23">
        <f>'2. Formulário Ações'!AU32</f>
        <v>0</v>
      </c>
      <c r="BD23">
        <f>'2. Formulário Ações'!AV32</f>
        <v>0</v>
      </c>
      <c r="BE23">
        <f>'2. Formulário Ações'!AW32</f>
        <v>0</v>
      </c>
      <c r="BF23">
        <f>'2. Formulário Ações'!AX32</f>
        <v>0</v>
      </c>
      <c r="BG23">
        <f>'2. Formulário Ações'!AY32</f>
        <v>0</v>
      </c>
      <c r="BH23">
        <f>'2. Formulário Ações'!AZ32</f>
        <v>0</v>
      </c>
      <c r="BI23">
        <f>'2. Formulário Ações'!BA32</f>
        <v>0</v>
      </c>
      <c r="BJ23">
        <f>'2. Formulário Ações'!BB32</f>
        <v>0</v>
      </c>
      <c r="BK23">
        <f>'2. Formulário Ações'!BC32</f>
        <v>0</v>
      </c>
      <c r="BL23">
        <f>'2. Formulário Ações'!BD32</f>
        <v>0</v>
      </c>
      <c r="BM23">
        <f>'2. Formulário Ações'!BE32</f>
        <v>0</v>
      </c>
      <c r="BN23">
        <f>'2. Formulário Ações'!BF32</f>
        <v>0</v>
      </c>
      <c r="BO23">
        <f>'2. Formulário Ações'!BG32</f>
        <v>0</v>
      </c>
      <c r="BP23">
        <f>'2. Formulário Ações'!BH32</f>
        <v>0</v>
      </c>
      <c r="BQ23">
        <f>'2. Formulário Ações'!BI32</f>
        <v>0</v>
      </c>
      <c r="BR23">
        <f>'2. Formulário Ações'!BJ32</f>
        <v>0</v>
      </c>
      <c r="BS23">
        <f>'2. Formulário Ações'!BK32</f>
        <v>0</v>
      </c>
      <c r="BT23">
        <f>'2. Formulário Ações'!BL32</f>
        <v>0</v>
      </c>
      <c r="BU23">
        <f>'2. Formulário Ações'!BM32</f>
        <v>0</v>
      </c>
      <c r="BV23">
        <f>'2. Formulário Ações'!BN32</f>
        <v>0</v>
      </c>
      <c r="BW23">
        <f>'2. Formulário Ações'!BO32</f>
        <v>0</v>
      </c>
      <c r="BX23">
        <f>'2. Formulário Ações'!BP32</f>
        <v>0</v>
      </c>
      <c r="BY23" s="87">
        <f>'2. Formulário Ações'!BQ33</f>
        <v>0</v>
      </c>
      <c r="BZ23" s="87">
        <f>'2. Formulário Ações'!BR33</f>
        <v>0</v>
      </c>
      <c r="CA23">
        <f>'2. Formulário Ações'!BT33</f>
        <v>0</v>
      </c>
    </row>
    <row r="24" spans="1:79" x14ac:dyDescent="0.25">
      <c r="A24" s="38"/>
      <c r="G24" s="44"/>
      <c r="H24" s="44"/>
      <c r="I24" s="45"/>
      <c r="J24" s="45"/>
      <c r="K24" s="45"/>
      <c r="L24" s="46"/>
      <c r="M24" s="46"/>
      <c r="P24" s="45"/>
      <c r="Y24" s="320" t="s">
        <v>430</v>
      </c>
      <c r="Z24" s="320"/>
      <c r="AA24" s="320"/>
      <c r="AB24" s="320"/>
      <c r="AC24" s="320" t="s">
        <v>431</v>
      </c>
      <c r="AD24" s="320"/>
      <c r="AE24" s="320"/>
      <c r="AF24" s="320"/>
      <c r="AG24" s="320" t="s">
        <v>432</v>
      </c>
      <c r="AH24" s="320"/>
      <c r="AI24" s="320"/>
      <c r="AJ24" s="320"/>
      <c r="AK24" s="320" t="s">
        <v>433</v>
      </c>
      <c r="AL24" s="320"/>
      <c r="AM24" s="320"/>
      <c r="AN24" s="320"/>
      <c r="AO24" s="320" t="s">
        <v>434</v>
      </c>
      <c r="AP24" s="320"/>
      <c r="AQ24" s="320"/>
      <c r="AR24" s="320"/>
      <c r="AS24" s="320" t="s">
        <v>435</v>
      </c>
      <c r="AT24" s="320"/>
      <c r="AU24" s="320"/>
      <c r="AV24" s="320"/>
      <c r="AW24" s="320" t="s">
        <v>436</v>
      </c>
      <c r="AX24" s="320"/>
      <c r="AY24" s="320"/>
      <c r="AZ24" s="320"/>
      <c r="BA24" s="320" t="s">
        <v>437</v>
      </c>
      <c r="BB24" s="320"/>
      <c r="BC24" s="320"/>
      <c r="BD24" s="320"/>
      <c r="BE24" s="320" t="s">
        <v>438</v>
      </c>
      <c r="BF24" s="320"/>
      <c r="BG24" s="320"/>
      <c r="BH24" s="320"/>
      <c r="BI24" s="320" t="s">
        <v>439</v>
      </c>
      <c r="BJ24" s="320"/>
      <c r="BK24" s="320"/>
      <c r="BL24" s="320"/>
      <c r="BM24" s="320" t="s">
        <v>440</v>
      </c>
      <c r="BN24" s="320"/>
      <c r="BO24" s="320"/>
      <c r="BP24" s="320"/>
      <c r="BQ24" s="320" t="s">
        <v>441</v>
      </c>
      <c r="BR24" s="320"/>
      <c r="BS24" s="320"/>
      <c r="BT24" s="320"/>
      <c r="BU24" s="320" t="s">
        <v>257</v>
      </c>
      <c r="BV24" s="320"/>
      <c r="BW24" s="320"/>
      <c r="BX24" s="320"/>
      <c r="BY24" s="320" t="s">
        <v>516</v>
      </c>
      <c r="BZ24" s="320"/>
      <c r="CA24" t="s">
        <v>517</v>
      </c>
    </row>
    <row r="25" spans="1:79" x14ac:dyDescent="0.25">
      <c r="A25" s="38"/>
      <c r="G25" s="44"/>
      <c r="H25" s="44"/>
      <c r="I25" s="45"/>
      <c r="J25" s="45"/>
      <c r="K25" s="45"/>
      <c r="L25" s="46"/>
      <c r="M25" s="46"/>
      <c r="P25" s="45"/>
    </row>
    <row r="26" spans="1:79" x14ac:dyDescent="0.25">
      <c r="A26" s="38"/>
      <c r="G26" s="44"/>
      <c r="H26" s="44"/>
      <c r="I26" s="45"/>
      <c r="J26" s="45"/>
      <c r="K26" s="45"/>
      <c r="L26" s="46"/>
      <c r="M26" s="46"/>
      <c r="P26" s="45"/>
    </row>
    <row r="27" spans="1:79" x14ac:dyDescent="0.25">
      <c r="A27" s="38"/>
      <c r="G27" s="44"/>
      <c r="H27" s="44"/>
      <c r="I27" s="45"/>
      <c r="J27" s="45"/>
      <c r="K27" s="45"/>
      <c r="L27" s="46"/>
      <c r="M27" s="46"/>
      <c r="P27" s="45"/>
    </row>
    <row r="28" spans="1:79" ht="31.5" x14ac:dyDescent="0.5">
      <c r="A28" s="38"/>
      <c r="G28" s="51" t="s">
        <v>449</v>
      </c>
      <c r="H28" s="44"/>
      <c r="I28" s="45"/>
      <c r="J28" s="45"/>
      <c r="K28" s="45"/>
      <c r="L28" s="46"/>
      <c r="M28" s="46"/>
      <c r="P28" s="45"/>
    </row>
    <row r="29" spans="1:79" x14ac:dyDescent="0.25">
      <c r="A29" s="38"/>
      <c r="G29" s="44"/>
      <c r="H29" s="44"/>
      <c r="I29" s="45"/>
      <c r="J29" s="45"/>
      <c r="K29" s="45"/>
      <c r="L29" s="46"/>
      <c r="M29" s="46"/>
      <c r="P29" s="45"/>
    </row>
    <row r="30" spans="1:79" x14ac:dyDescent="0.25">
      <c r="A30" s="38"/>
      <c r="G30" s="44"/>
      <c r="H30" s="44"/>
      <c r="I30" s="45"/>
      <c r="J30" s="45"/>
      <c r="K30" s="45"/>
      <c r="L30" s="46"/>
      <c r="M30" s="46"/>
      <c r="P30" s="45"/>
    </row>
    <row r="31" spans="1:79" x14ac:dyDescent="0.25">
      <c r="A31" s="38"/>
      <c r="G31" s="44"/>
      <c r="H31" s="44"/>
      <c r="I31" s="45"/>
      <c r="J31" s="45"/>
      <c r="K31" s="45"/>
      <c r="L31" s="46"/>
      <c r="M31" s="46"/>
      <c r="P31" s="45"/>
    </row>
    <row r="32" spans="1:79" x14ac:dyDescent="0.25">
      <c r="A32" s="38"/>
      <c r="G32" s="44"/>
      <c r="H32" s="44"/>
      <c r="I32" s="45"/>
      <c r="J32" s="45"/>
      <c r="K32" s="45"/>
      <c r="L32" s="46"/>
      <c r="M32" s="46"/>
      <c r="P32" s="45"/>
    </row>
    <row r="33" spans="1:16" x14ac:dyDescent="0.25">
      <c r="A33" s="38"/>
      <c r="G33" s="44"/>
      <c r="H33" s="44"/>
      <c r="I33" s="45"/>
      <c r="J33" s="45"/>
      <c r="K33" s="45"/>
      <c r="L33" s="46"/>
      <c r="M33" s="46"/>
      <c r="P33" s="45"/>
    </row>
    <row r="34" spans="1:16" x14ac:dyDescent="0.25">
      <c r="A34" s="38"/>
    </row>
    <row r="35" spans="1:16" x14ac:dyDescent="0.25">
      <c r="A35" s="38"/>
    </row>
    <row r="36" spans="1:16" x14ac:dyDescent="0.25">
      <c r="A36" s="38"/>
    </row>
  </sheetData>
  <customSheetViews>
    <customSheetView guid="{1EB03EB8-EE69-412E-9CA0-8FD172FC916A}">
      <selection activeCell="E8" sqref="E8"/>
      <pageMargins left="0.511811024" right="0.511811024" top="0.78740157499999996" bottom="0.78740157499999996" header="0.31496062000000002" footer="0.31496062000000002"/>
    </customSheetView>
  </customSheetViews>
  <mergeCells count="14">
    <mergeCell ref="BY24:BZ24"/>
    <mergeCell ref="BU24:BX24"/>
    <mergeCell ref="BA24:BD24"/>
    <mergeCell ref="BE24:BH24"/>
    <mergeCell ref="BI24:BL24"/>
    <mergeCell ref="BM24:BP24"/>
    <mergeCell ref="BQ24:BT24"/>
    <mergeCell ref="AK24:AN24"/>
    <mergeCell ref="AO24:AR24"/>
    <mergeCell ref="AS24:AV24"/>
    <mergeCell ref="AW24:AZ24"/>
    <mergeCell ref="Y24:AB24"/>
    <mergeCell ref="AC24:AF24"/>
    <mergeCell ref="AG24:AJ2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6"/>
  <dimension ref="A5:AJ90"/>
  <sheetViews>
    <sheetView showGridLines="0" topLeftCell="D11" zoomScale="40" zoomScaleNormal="40" zoomScaleSheetLayoutView="80" workbookViewId="0">
      <selection activeCell="M22" sqref="M22"/>
    </sheetView>
  </sheetViews>
  <sheetFormatPr defaultColWidth="9.140625" defaultRowHeight="26.25" x14ac:dyDescent="0.4"/>
  <cols>
    <col min="1" max="1" width="13" style="1" customWidth="1"/>
    <col min="2" max="2" width="20.85546875" style="1" customWidth="1"/>
    <col min="3" max="3" width="166.5703125" style="1" bestFit="1" customWidth="1"/>
    <col min="4" max="4" width="86.5703125" style="1" customWidth="1"/>
    <col min="5" max="5" width="91.5703125" style="1" customWidth="1"/>
    <col min="6" max="6" width="40.7109375" style="1" customWidth="1"/>
    <col min="7" max="7" width="36.5703125" style="1" customWidth="1"/>
    <col min="8" max="8" width="46.5703125" style="1" customWidth="1"/>
    <col min="9" max="9" width="45.42578125" style="1" customWidth="1"/>
    <col min="10" max="10" width="34.42578125" style="1" customWidth="1"/>
    <col min="11" max="11" width="25" style="1" customWidth="1"/>
    <col min="12" max="12" width="20" style="1" customWidth="1"/>
    <col min="13" max="13" width="36.85546875" style="1" customWidth="1"/>
    <col min="14" max="14" width="32.28515625" style="2" customWidth="1"/>
    <col min="15" max="15" width="25.85546875" style="2" customWidth="1"/>
    <col min="16" max="16" width="36" style="2" customWidth="1"/>
    <col min="17" max="22" width="9.140625" style="3"/>
    <col min="23" max="23" width="49.42578125" style="3" hidden="1" customWidth="1"/>
    <col min="24" max="25" width="9.140625" style="3"/>
    <col min="26" max="34" width="9.140625" style="4"/>
    <col min="35" max="16384" width="9.140625" style="3"/>
  </cols>
  <sheetData>
    <row r="5" spans="1:36" ht="39" customHeight="1" x14ac:dyDescent="0.4"/>
    <row r="6" spans="1:36" ht="31.5" customHeight="1" x14ac:dyDescent="0.25">
      <c r="A6" s="321" t="s">
        <v>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</row>
    <row r="7" spans="1:36" ht="56.25" customHeight="1" x14ac:dyDescent="0.25">
      <c r="A7" s="322" t="s">
        <v>1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</row>
    <row r="8" spans="1:36" ht="77.25" customHeight="1" x14ac:dyDescent="0.4">
      <c r="A8" s="323" t="s">
        <v>2</v>
      </c>
      <c r="B8" s="323"/>
      <c r="C8" s="323"/>
      <c r="D8" s="323"/>
      <c r="E8" s="323"/>
      <c r="F8" s="323"/>
      <c r="G8" s="324"/>
      <c r="H8" s="324"/>
      <c r="I8" s="324"/>
      <c r="J8" s="324"/>
      <c r="K8" s="324"/>
      <c r="L8" s="324"/>
      <c r="M8" s="324"/>
      <c r="N8" s="324"/>
      <c r="O8" s="324"/>
      <c r="P8" s="324"/>
      <c r="Z8" s="5"/>
      <c r="AA8" s="6"/>
      <c r="AB8" s="7"/>
      <c r="AC8" s="7"/>
      <c r="AD8" s="7"/>
      <c r="AE8" s="7"/>
      <c r="AF8" s="7"/>
      <c r="AG8" s="5"/>
      <c r="AH8" s="5"/>
      <c r="AI8" s="5"/>
      <c r="AJ8" s="5"/>
    </row>
    <row r="9" spans="1:36" ht="77.25" customHeight="1" x14ac:dyDescent="0.4">
      <c r="A9" s="323" t="s">
        <v>3</v>
      </c>
      <c r="B9" s="323"/>
      <c r="C9" s="323"/>
      <c r="D9" s="323"/>
      <c r="E9" s="323"/>
      <c r="F9" s="323"/>
      <c r="G9" s="324"/>
      <c r="H9" s="324"/>
      <c r="I9" s="324"/>
      <c r="J9" s="324"/>
      <c r="K9" s="324"/>
      <c r="L9" s="324"/>
      <c r="M9" s="324"/>
      <c r="N9" s="324"/>
      <c r="O9" s="324"/>
      <c r="P9" s="324"/>
      <c r="Z9" s="5"/>
      <c r="AA9" s="6"/>
      <c r="AB9" s="7"/>
      <c r="AC9" s="7"/>
      <c r="AD9" s="7"/>
      <c r="AE9" s="7"/>
      <c r="AF9" s="7"/>
      <c r="AG9" s="5"/>
      <c r="AH9" s="5"/>
      <c r="AI9" s="5"/>
      <c r="AJ9" s="5"/>
    </row>
    <row r="10" spans="1:36" ht="77.25" customHeight="1" x14ac:dyDescent="0.4">
      <c r="A10" s="323" t="s">
        <v>4</v>
      </c>
      <c r="B10" s="323"/>
      <c r="C10" s="323"/>
      <c r="D10" s="323"/>
      <c r="E10" s="323"/>
      <c r="F10" s="323"/>
      <c r="G10" s="324" t="s">
        <v>5</v>
      </c>
      <c r="H10" s="324"/>
      <c r="I10" s="324"/>
      <c r="J10" s="324"/>
      <c r="K10" s="324"/>
      <c r="L10" s="324"/>
      <c r="M10" s="324"/>
      <c r="N10" s="324"/>
      <c r="O10" s="324"/>
      <c r="P10" s="324"/>
      <c r="W10" s="1" t="s">
        <v>6</v>
      </c>
      <c r="Z10" s="5"/>
      <c r="AA10" s="6"/>
      <c r="AB10" s="7"/>
      <c r="AC10" s="7"/>
      <c r="AD10" s="7"/>
      <c r="AE10" s="7"/>
      <c r="AF10" s="7"/>
      <c r="AG10" s="5"/>
      <c r="AH10" s="5"/>
      <c r="AI10" s="5"/>
      <c r="AJ10" s="5"/>
    </row>
    <row r="11" spans="1:36" ht="77.25" customHeight="1" x14ac:dyDescent="0.4">
      <c r="A11" s="325" t="s">
        <v>7</v>
      </c>
      <c r="B11" s="326"/>
      <c r="C11" s="326"/>
      <c r="D11" s="326"/>
      <c r="E11" s="326"/>
      <c r="F11" s="327"/>
      <c r="G11" s="328"/>
      <c r="H11" s="329"/>
      <c r="I11" s="329"/>
      <c r="J11" s="329"/>
      <c r="K11" s="329"/>
      <c r="L11" s="329"/>
      <c r="M11" s="329"/>
      <c r="N11" s="329"/>
      <c r="O11" s="329"/>
      <c r="P11" s="330"/>
      <c r="W11" s="1" t="s">
        <v>5</v>
      </c>
      <c r="Z11" s="5"/>
      <c r="AA11" s="6"/>
      <c r="AB11" s="7"/>
      <c r="AC11" s="7"/>
      <c r="AD11" s="7"/>
      <c r="AE11" s="7"/>
      <c r="AF11" s="7"/>
      <c r="AG11" s="5"/>
      <c r="AH11" s="5"/>
      <c r="AI11" s="5"/>
      <c r="AJ11" s="5"/>
    </row>
    <row r="12" spans="1:36" ht="77.25" customHeight="1" x14ac:dyDescent="0.4">
      <c r="A12" s="331" t="s">
        <v>8</v>
      </c>
      <c r="B12" s="332"/>
      <c r="C12" s="332"/>
      <c r="D12" s="332"/>
      <c r="E12" s="332"/>
      <c r="F12" s="333"/>
      <c r="G12" s="334"/>
      <c r="H12" s="335"/>
      <c r="I12" s="335"/>
      <c r="J12" s="335"/>
      <c r="K12" s="335"/>
      <c r="L12" s="335"/>
      <c r="M12" s="335"/>
      <c r="N12" s="335"/>
      <c r="O12" s="335"/>
      <c r="P12" s="336"/>
      <c r="W12" s="1" t="s">
        <v>9</v>
      </c>
      <c r="Z12" s="5"/>
      <c r="AA12" s="6"/>
      <c r="AB12" s="7"/>
      <c r="AC12" s="7"/>
      <c r="AD12" s="7"/>
      <c r="AE12" s="7"/>
      <c r="AF12" s="7"/>
      <c r="AG12" s="5"/>
      <c r="AH12" s="5"/>
      <c r="AI12" s="5"/>
      <c r="AJ12" s="5"/>
    </row>
    <row r="13" spans="1:36" ht="77.25" customHeight="1" x14ac:dyDescent="0.4">
      <c r="A13" s="323" t="s">
        <v>10</v>
      </c>
      <c r="B13" s="323"/>
      <c r="C13" s="323"/>
      <c r="D13" s="323"/>
      <c r="E13" s="323"/>
      <c r="F13" s="323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W13" s="8"/>
      <c r="Z13" s="5"/>
      <c r="AA13" s="6"/>
      <c r="AB13" s="7"/>
      <c r="AC13" s="7"/>
      <c r="AD13" s="7"/>
      <c r="AE13" s="7"/>
      <c r="AF13" s="7"/>
      <c r="AG13" s="5"/>
      <c r="AH13" s="5"/>
      <c r="AI13" s="5"/>
      <c r="AJ13" s="5"/>
    </row>
    <row r="14" spans="1:36" ht="77.25" customHeight="1" x14ac:dyDescent="0.4">
      <c r="A14" s="323" t="s">
        <v>11</v>
      </c>
      <c r="B14" s="323"/>
      <c r="C14" s="323"/>
      <c r="D14" s="323"/>
      <c r="E14" s="323"/>
      <c r="F14" s="323"/>
      <c r="G14" s="324" t="s">
        <v>12</v>
      </c>
      <c r="H14" s="324"/>
      <c r="I14" s="324"/>
      <c r="J14" s="324"/>
      <c r="K14" s="324"/>
      <c r="L14" s="324"/>
      <c r="M14" s="324"/>
      <c r="N14" s="324"/>
      <c r="O14" s="324"/>
      <c r="P14" s="324"/>
      <c r="Z14" s="5"/>
      <c r="AA14" s="6"/>
      <c r="AB14" s="7"/>
      <c r="AC14" s="7"/>
      <c r="AD14" s="7"/>
      <c r="AE14" s="7"/>
      <c r="AF14" s="7"/>
      <c r="AG14" s="5"/>
      <c r="AH14" s="5"/>
      <c r="AI14" s="5"/>
      <c r="AJ14" s="5"/>
    </row>
    <row r="15" spans="1:36" ht="77.25" customHeight="1" x14ac:dyDescent="0.4">
      <c r="A15" s="325" t="s">
        <v>13</v>
      </c>
      <c r="B15" s="326"/>
      <c r="C15" s="326"/>
      <c r="D15" s="326"/>
      <c r="E15" s="326"/>
      <c r="F15" s="327"/>
      <c r="G15" s="324" t="s">
        <v>14</v>
      </c>
      <c r="H15" s="324"/>
      <c r="I15" s="324"/>
      <c r="J15" s="324"/>
      <c r="K15" s="324"/>
      <c r="L15" s="324"/>
      <c r="M15" s="324"/>
      <c r="N15" s="324"/>
      <c r="O15" s="324"/>
      <c r="P15" s="324"/>
      <c r="Z15" s="5"/>
      <c r="AA15" s="6"/>
      <c r="AB15" s="7"/>
      <c r="AC15" s="7"/>
      <c r="AD15" s="7"/>
      <c r="AE15" s="7"/>
      <c r="AF15" s="7"/>
      <c r="AG15" s="5"/>
      <c r="AH15" s="5"/>
      <c r="AI15" s="5"/>
      <c r="AJ15" s="5"/>
    </row>
    <row r="16" spans="1:36" ht="77.25" customHeight="1" x14ac:dyDescent="0.4">
      <c r="A16" s="337" t="s">
        <v>15</v>
      </c>
      <c r="B16" s="337"/>
      <c r="C16" s="337"/>
      <c r="D16" s="337"/>
      <c r="E16" s="337"/>
      <c r="F16" s="337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Z16" s="5"/>
      <c r="AA16" s="6"/>
      <c r="AB16" s="7"/>
      <c r="AC16" s="7"/>
      <c r="AD16" s="7"/>
      <c r="AE16" s="7"/>
      <c r="AF16" s="7"/>
      <c r="AG16" s="5"/>
      <c r="AH16" s="5"/>
      <c r="AI16" s="5"/>
      <c r="AJ16" s="5"/>
    </row>
    <row r="17" spans="1:36" s="9" customFormat="1" ht="24" customHeight="1" x14ac:dyDescent="0.4">
      <c r="A17" s="339"/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Z17" s="5"/>
      <c r="AA17" s="6"/>
      <c r="AB17" s="7"/>
      <c r="AC17" s="7"/>
      <c r="AD17" s="7"/>
      <c r="AE17" s="7"/>
      <c r="AF17" s="7"/>
      <c r="AG17" s="5"/>
      <c r="AH17" s="5"/>
      <c r="AI17" s="5"/>
      <c r="AJ17" s="5"/>
    </row>
    <row r="18" spans="1:36" ht="98.25" customHeight="1" x14ac:dyDescent="0.4">
      <c r="A18" s="340" t="s">
        <v>16</v>
      </c>
      <c r="B18" s="341" t="s">
        <v>17</v>
      </c>
      <c r="C18" s="342"/>
      <c r="D18" s="342"/>
      <c r="E18" s="342"/>
      <c r="F18" s="341" t="s">
        <v>18</v>
      </c>
      <c r="G18" s="343"/>
      <c r="H18" s="340" t="s">
        <v>19</v>
      </c>
      <c r="I18" s="340"/>
      <c r="J18" s="340" t="s">
        <v>20</v>
      </c>
      <c r="K18" s="340"/>
      <c r="L18" s="340" t="s">
        <v>21</v>
      </c>
      <c r="M18" s="344" t="s">
        <v>22</v>
      </c>
      <c r="N18" s="341" t="s">
        <v>23</v>
      </c>
      <c r="O18" s="343"/>
      <c r="P18" s="340" t="s">
        <v>24</v>
      </c>
      <c r="Z18" s="5"/>
      <c r="AA18" s="6"/>
      <c r="AB18" s="7"/>
      <c r="AC18" s="7"/>
      <c r="AD18" s="7"/>
      <c r="AE18" s="7"/>
      <c r="AF18" s="7"/>
      <c r="AG18" s="5"/>
      <c r="AH18" s="5"/>
      <c r="AI18" s="5"/>
      <c r="AJ18" s="5"/>
    </row>
    <row r="19" spans="1:36" ht="48.75" customHeight="1" x14ac:dyDescent="0.4">
      <c r="A19" s="340"/>
      <c r="B19" s="341" t="s">
        <v>25</v>
      </c>
      <c r="C19" s="342"/>
      <c r="D19" s="343"/>
      <c r="E19" s="340" t="s">
        <v>26</v>
      </c>
      <c r="F19" s="340" t="s">
        <v>27</v>
      </c>
      <c r="G19" s="340" t="s">
        <v>28</v>
      </c>
      <c r="H19" s="340" t="s">
        <v>29</v>
      </c>
      <c r="I19" s="340" t="s">
        <v>30</v>
      </c>
      <c r="J19" s="340" t="s">
        <v>31</v>
      </c>
      <c r="K19" s="340" t="s">
        <v>32</v>
      </c>
      <c r="L19" s="340"/>
      <c r="M19" s="345"/>
      <c r="N19" s="344" t="s">
        <v>33</v>
      </c>
      <c r="O19" s="344" t="s">
        <v>34</v>
      </c>
      <c r="P19" s="340"/>
      <c r="Z19" s="5"/>
      <c r="AA19" s="6"/>
      <c r="AB19" s="7"/>
      <c r="AC19" s="7"/>
      <c r="AD19" s="7"/>
      <c r="AE19" s="7"/>
      <c r="AF19" s="7"/>
      <c r="AG19" s="5"/>
      <c r="AH19" s="5"/>
      <c r="AI19" s="5"/>
      <c r="AJ19" s="5"/>
    </row>
    <row r="20" spans="1:36" ht="110.25" customHeight="1" x14ac:dyDescent="0.4">
      <c r="A20" s="340"/>
      <c r="B20" s="10" t="s">
        <v>35</v>
      </c>
      <c r="C20" s="11" t="s">
        <v>36</v>
      </c>
      <c r="D20" s="34" t="s">
        <v>37</v>
      </c>
      <c r="E20" s="340"/>
      <c r="F20" s="340"/>
      <c r="G20" s="340"/>
      <c r="H20" s="340"/>
      <c r="I20" s="340"/>
      <c r="J20" s="340"/>
      <c r="K20" s="340"/>
      <c r="L20" s="340"/>
      <c r="M20" s="346"/>
      <c r="N20" s="346"/>
      <c r="O20" s="346"/>
      <c r="P20" s="340"/>
      <c r="Z20" s="5"/>
      <c r="AA20" s="6"/>
      <c r="AB20" s="7"/>
      <c r="AC20" s="7"/>
      <c r="AD20" s="7"/>
      <c r="AE20" s="7"/>
      <c r="AF20" s="7"/>
      <c r="AG20" s="5"/>
      <c r="AH20" s="5"/>
      <c r="AI20" s="5"/>
      <c r="AJ20" s="5"/>
    </row>
    <row r="21" spans="1:36" ht="136.5" customHeight="1" x14ac:dyDescent="0.4">
      <c r="A21" s="12">
        <v>1</v>
      </c>
      <c r="B21" s="12">
        <v>3000</v>
      </c>
      <c r="C21" s="13" t="s">
        <v>38</v>
      </c>
      <c r="D21" s="13" t="s">
        <v>39</v>
      </c>
      <c r="E21" s="12" t="s">
        <v>40</v>
      </c>
      <c r="F21" s="14">
        <v>43831</v>
      </c>
      <c r="G21" s="14">
        <v>44166</v>
      </c>
      <c r="H21" s="15"/>
      <c r="I21" s="15"/>
      <c r="J21" s="16">
        <f>I21-H21</f>
        <v>0</v>
      </c>
      <c r="K21" s="17">
        <f>IFERROR(J21/H21*100,0)</f>
        <v>0</v>
      </c>
      <c r="L21" s="17">
        <f>IFERROR(I21/$I$31*100,0)</f>
        <v>0</v>
      </c>
      <c r="M21" s="17" t="s">
        <v>41</v>
      </c>
      <c r="N21" s="18"/>
      <c r="O21" s="19">
        <f>IFERROR(N21/I21*100,)</f>
        <v>0</v>
      </c>
      <c r="P21" s="20"/>
      <c r="Q21" s="347" t="s">
        <v>42</v>
      </c>
      <c r="R21" s="348"/>
      <c r="S21" s="348"/>
      <c r="T21" s="348"/>
      <c r="U21" s="348"/>
      <c r="V21" s="348"/>
      <c r="W21" s="348"/>
      <c r="Z21" s="5"/>
      <c r="AA21" s="6"/>
      <c r="AB21" s="7"/>
      <c r="AC21" s="7"/>
      <c r="AD21" s="7"/>
      <c r="AE21" s="7"/>
      <c r="AF21" s="7"/>
      <c r="AG21" s="5"/>
      <c r="AH21" s="5"/>
      <c r="AI21" s="5"/>
      <c r="AJ21" s="5"/>
    </row>
    <row r="22" spans="1:36" ht="55.5" customHeight="1" x14ac:dyDescent="0.4">
      <c r="A22" s="21"/>
      <c r="B22" s="20"/>
      <c r="D22" s="20"/>
      <c r="E22" s="20"/>
      <c r="F22" s="22"/>
      <c r="G22" s="22"/>
      <c r="H22" s="15"/>
      <c r="I22" s="15"/>
      <c r="J22" s="16">
        <f t="shared" ref="J22:J30" si="0">I22-H22</f>
        <v>0</v>
      </c>
      <c r="K22" s="17">
        <f t="shared" ref="K22:K30" si="1">IFERROR(J22/H22*100,0)</f>
        <v>0</v>
      </c>
      <c r="L22" s="17">
        <f t="shared" ref="L22:L30" si="2">IFERROR(I22/$I$31*100,0)</f>
        <v>0</v>
      </c>
      <c r="M22" s="17" t="s">
        <v>43</v>
      </c>
      <c r="N22" s="18"/>
      <c r="O22" s="19">
        <f t="shared" ref="O22:O30" si="3">IFERROR(N22/I22*100,)</f>
        <v>0</v>
      </c>
      <c r="P22" s="20"/>
      <c r="Z22" s="5"/>
      <c r="AA22" s="6"/>
      <c r="AB22" s="7"/>
      <c r="AC22" s="7"/>
      <c r="AD22" s="7"/>
      <c r="AE22" s="7"/>
      <c r="AF22" s="7"/>
      <c r="AG22" s="5"/>
      <c r="AH22" s="5"/>
      <c r="AI22" s="5"/>
      <c r="AJ22" s="5"/>
    </row>
    <row r="23" spans="1:36" ht="55.5" customHeight="1" x14ac:dyDescent="0.4">
      <c r="A23" s="21"/>
      <c r="B23" s="20"/>
      <c r="C23" s="20"/>
      <c r="D23" s="20"/>
      <c r="E23" s="20"/>
      <c r="F23" s="22"/>
      <c r="G23" s="22"/>
      <c r="H23" s="15"/>
      <c r="I23" s="15"/>
      <c r="J23" s="16">
        <f t="shared" si="0"/>
        <v>0</v>
      </c>
      <c r="K23" s="17">
        <f t="shared" si="1"/>
        <v>0</v>
      </c>
      <c r="L23" s="17">
        <f t="shared" si="2"/>
        <v>0</v>
      </c>
      <c r="M23" s="17"/>
      <c r="N23" s="18"/>
      <c r="O23" s="19">
        <f t="shared" si="3"/>
        <v>0</v>
      </c>
      <c r="P23" s="20"/>
      <c r="Z23" s="5"/>
      <c r="AA23" s="6"/>
      <c r="AB23" s="7"/>
      <c r="AC23" s="7"/>
      <c r="AD23" s="7"/>
      <c r="AE23" s="7"/>
      <c r="AF23" s="7"/>
      <c r="AG23" s="5"/>
      <c r="AH23" s="5"/>
      <c r="AI23" s="5"/>
      <c r="AJ23" s="5"/>
    </row>
    <row r="24" spans="1:36" ht="55.5" customHeight="1" x14ac:dyDescent="0.4">
      <c r="A24" s="21"/>
      <c r="B24" s="20"/>
      <c r="C24" s="20"/>
      <c r="D24" s="20"/>
      <c r="E24" s="20"/>
      <c r="F24" s="22"/>
      <c r="G24" s="22"/>
      <c r="H24" s="15"/>
      <c r="I24" s="15"/>
      <c r="J24" s="16">
        <f t="shared" si="0"/>
        <v>0</v>
      </c>
      <c r="K24" s="17">
        <f t="shared" si="1"/>
        <v>0</v>
      </c>
      <c r="L24" s="17">
        <f t="shared" si="2"/>
        <v>0</v>
      </c>
      <c r="M24" s="17"/>
      <c r="N24" s="18"/>
      <c r="O24" s="19">
        <f t="shared" si="3"/>
        <v>0</v>
      </c>
      <c r="P24" s="20"/>
      <c r="Z24" s="5"/>
      <c r="AA24" s="6"/>
      <c r="AB24" s="7"/>
      <c r="AC24" s="7"/>
      <c r="AD24" s="7"/>
      <c r="AE24" s="7"/>
      <c r="AF24" s="7"/>
      <c r="AG24" s="5"/>
      <c r="AH24" s="5"/>
      <c r="AI24" s="5"/>
      <c r="AJ24" s="5"/>
    </row>
    <row r="25" spans="1:36" ht="55.5" customHeight="1" x14ac:dyDescent="0.4">
      <c r="A25" s="21"/>
      <c r="B25" s="20"/>
      <c r="C25" s="20"/>
      <c r="D25" s="20"/>
      <c r="E25" s="20"/>
      <c r="F25" s="22"/>
      <c r="G25" s="22"/>
      <c r="H25" s="15"/>
      <c r="I25" s="15"/>
      <c r="J25" s="16">
        <f t="shared" si="0"/>
        <v>0</v>
      </c>
      <c r="K25" s="17">
        <f t="shared" si="1"/>
        <v>0</v>
      </c>
      <c r="L25" s="17">
        <f t="shared" si="2"/>
        <v>0</v>
      </c>
      <c r="M25" s="17"/>
      <c r="N25" s="18"/>
      <c r="O25" s="19">
        <f t="shared" si="3"/>
        <v>0</v>
      </c>
      <c r="P25" s="20"/>
      <c r="Z25" s="5"/>
      <c r="AA25" s="6"/>
      <c r="AB25" s="7"/>
      <c r="AC25" s="7"/>
      <c r="AD25" s="7"/>
      <c r="AE25" s="7"/>
      <c r="AF25" s="7"/>
      <c r="AG25" s="5"/>
      <c r="AH25" s="5"/>
      <c r="AI25" s="5"/>
      <c r="AJ25" s="5"/>
    </row>
    <row r="26" spans="1:36" ht="55.5" customHeight="1" x14ac:dyDescent="0.25">
      <c r="A26" s="21"/>
      <c r="B26" s="20"/>
      <c r="C26" s="20"/>
      <c r="D26" s="20"/>
      <c r="E26" s="20"/>
      <c r="F26" s="22"/>
      <c r="G26" s="22"/>
      <c r="H26" s="15"/>
      <c r="I26" s="15"/>
      <c r="J26" s="16">
        <f t="shared" si="0"/>
        <v>0</v>
      </c>
      <c r="K26" s="17">
        <f t="shared" si="1"/>
        <v>0</v>
      </c>
      <c r="L26" s="17">
        <f t="shared" si="2"/>
        <v>0</v>
      </c>
      <c r="M26" s="17"/>
      <c r="N26" s="18"/>
      <c r="O26" s="19">
        <f t="shared" si="3"/>
        <v>0</v>
      </c>
      <c r="P26" s="20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55.5" customHeight="1" x14ac:dyDescent="0.25">
      <c r="A27" s="21"/>
      <c r="B27" s="20"/>
      <c r="C27" s="20"/>
      <c r="D27" s="20"/>
      <c r="E27" s="20"/>
      <c r="F27" s="22"/>
      <c r="G27" s="22"/>
      <c r="H27" s="15"/>
      <c r="I27" s="15"/>
      <c r="J27" s="16">
        <f t="shared" si="0"/>
        <v>0</v>
      </c>
      <c r="K27" s="17">
        <f t="shared" si="1"/>
        <v>0</v>
      </c>
      <c r="L27" s="17">
        <f t="shared" si="2"/>
        <v>0</v>
      </c>
      <c r="M27" s="17"/>
      <c r="N27" s="18"/>
      <c r="O27" s="19">
        <f t="shared" si="3"/>
        <v>0</v>
      </c>
      <c r="P27" s="20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55.5" customHeight="1" x14ac:dyDescent="0.25">
      <c r="A28" s="21"/>
      <c r="B28" s="20"/>
      <c r="C28" s="20"/>
      <c r="D28" s="20"/>
      <c r="E28" s="20"/>
      <c r="F28" s="22"/>
      <c r="G28" s="22"/>
      <c r="H28" s="15"/>
      <c r="I28" s="15"/>
      <c r="J28" s="16">
        <f t="shared" si="0"/>
        <v>0</v>
      </c>
      <c r="K28" s="17">
        <f t="shared" si="1"/>
        <v>0</v>
      </c>
      <c r="L28" s="17">
        <f t="shared" si="2"/>
        <v>0</v>
      </c>
      <c r="M28" s="17"/>
      <c r="N28" s="18"/>
      <c r="O28" s="19">
        <f t="shared" si="3"/>
        <v>0</v>
      </c>
      <c r="P28" s="20"/>
      <c r="AA28" s="23"/>
    </row>
    <row r="29" spans="1:36" ht="55.5" customHeight="1" x14ac:dyDescent="0.25">
      <c r="A29" s="21"/>
      <c r="B29" s="20"/>
      <c r="C29" s="20"/>
      <c r="D29" s="20"/>
      <c r="E29" s="20"/>
      <c r="F29" s="22"/>
      <c r="G29" s="22"/>
      <c r="H29" s="15"/>
      <c r="I29" s="15"/>
      <c r="J29" s="16">
        <f t="shared" si="0"/>
        <v>0</v>
      </c>
      <c r="K29" s="17">
        <f t="shared" si="1"/>
        <v>0</v>
      </c>
      <c r="L29" s="17">
        <f t="shared" si="2"/>
        <v>0</v>
      </c>
      <c r="M29" s="17"/>
      <c r="N29" s="18"/>
      <c r="O29" s="19">
        <f t="shared" si="3"/>
        <v>0</v>
      </c>
      <c r="P29" s="20"/>
    </row>
    <row r="30" spans="1:36" ht="55.5" customHeight="1" x14ac:dyDescent="0.25">
      <c r="A30" s="21"/>
      <c r="B30" s="20"/>
      <c r="C30" s="20"/>
      <c r="D30" s="20"/>
      <c r="E30" s="20"/>
      <c r="F30" s="22"/>
      <c r="G30" s="22"/>
      <c r="H30" s="15"/>
      <c r="I30" s="15"/>
      <c r="J30" s="16">
        <f t="shared" si="0"/>
        <v>0</v>
      </c>
      <c r="K30" s="17">
        <f t="shared" si="1"/>
        <v>0</v>
      </c>
      <c r="L30" s="17">
        <f t="shared" si="2"/>
        <v>0</v>
      </c>
      <c r="M30" s="17"/>
      <c r="N30" s="18"/>
      <c r="O30" s="19">
        <f t="shared" si="3"/>
        <v>0</v>
      </c>
      <c r="P30" s="20"/>
    </row>
    <row r="31" spans="1:36" s="29" customFormat="1" ht="24.75" customHeight="1" x14ac:dyDescent="0.4">
      <c r="A31" s="349" t="s">
        <v>44</v>
      </c>
      <c r="B31" s="350"/>
      <c r="C31" s="350"/>
      <c r="D31" s="350"/>
      <c r="E31" s="350"/>
      <c r="F31" s="350"/>
      <c r="G31" s="351"/>
      <c r="H31" s="24">
        <f>SUM(H21:H30)</f>
        <v>0</v>
      </c>
      <c r="I31" s="24">
        <f>SUM(I21:I30)</f>
        <v>0</v>
      </c>
      <c r="J31" s="25">
        <f>I31-H31</f>
        <v>0</v>
      </c>
      <c r="K31" s="26">
        <f>IFERROR(J31/H31*100,0)</f>
        <v>0</v>
      </c>
      <c r="L31" s="26">
        <f>IFERROR(I31/$I$31*100,0)</f>
        <v>0</v>
      </c>
      <c r="M31" s="26"/>
      <c r="N31" s="27">
        <f>SUM(N21:N30)</f>
        <v>0</v>
      </c>
      <c r="O31" s="28">
        <f>IFERROR(N31/I31*100,)</f>
        <v>0</v>
      </c>
      <c r="P31" s="28"/>
    </row>
    <row r="32" spans="1:36" x14ac:dyDescent="0.4">
      <c r="A32" s="352" t="s">
        <v>45</v>
      </c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</row>
    <row r="33" spans="1:20" ht="36" customHeight="1" x14ac:dyDescent="0.25">
      <c r="A33" s="353" t="s">
        <v>46</v>
      </c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5"/>
    </row>
    <row r="34" spans="1:20" ht="95.25" customHeight="1" x14ac:dyDescent="0.4">
      <c r="A34" s="358"/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60"/>
    </row>
    <row r="35" spans="1:20" ht="15" hidden="1" customHeight="1" x14ac:dyDescent="0.4">
      <c r="A35" s="361" t="s">
        <v>47</v>
      </c>
      <c r="B35" s="361"/>
      <c r="C35" s="361"/>
      <c r="D35" s="361"/>
      <c r="E35" s="361"/>
      <c r="F35" s="361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20" ht="15" hidden="1" customHeight="1" x14ac:dyDescent="0.4">
      <c r="A36" s="31" t="s">
        <v>48</v>
      </c>
      <c r="B36" s="362" t="s">
        <v>49</v>
      </c>
      <c r="C36" s="362"/>
      <c r="D36" s="362"/>
      <c r="E36" s="362"/>
      <c r="F36" s="362"/>
      <c r="N36" s="1"/>
      <c r="O36" s="1"/>
      <c r="P36" s="1"/>
    </row>
    <row r="37" spans="1:20" ht="15" hidden="1" customHeight="1" x14ac:dyDescent="0.4">
      <c r="A37" s="31" t="s">
        <v>50</v>
      </c>
      <c r="B37" s="362" t="s">
        <v>51</v>
      </c>
      <c r="C37" s="362"/>
      <c r="D37" s="362"/>
      <c r="E37" s="362"/>
      <c r="F37" s="362"/>
      <c r="N37" s="1"/>
      <c r="O37" s="1"/>
      <c r="P37" s="1"/>
    </row>
    <row r="38" spans="1:20" ht="15" hidden="1" customHeight="1" x14ac:dyDescent="0.4">
      <c r="A38" s="31" t="s">
        <v>52</v>
      </c>
      <c r="B38" s="362" t="s">
        <v>53</v>
      </c>
      <c r="C38" s="362"/>
      <c r="D38" s="362"/>
      <c r="E38" s="362"/>
      <c r="F38" s="362"/>
      <c r="N38" s="1"/>
      <c r="O38" s="1"/>
      <c r="P38" s="1"/>
    </row>
    <row r="39" spans="1:20" ht="15" hidden="1" customHeight="1" x14ac:dyDescent="0.4">
      <c r="A39" s="31" t="s">
        <v>54</v>
      </c>
      <c r="B39" s="362" t="s">
        <v>55</v>
      </c>
      <c r="C39" s="362"/>
      <c r="D39" s="362"/>
      <c r="E39" s="362"/>
      <c r="F39" s="362"/>
      <c r="N39" s="1"/>
      <c r="O39" s="1"/>
      <c r="P39" s="1"/>
    </row>
    <row r="40" spans="1:20" ht="35.25" customHeight="1" x14ac:dyDescent="0.4"/>
    <row r="41" spans="1:20" ht="60" customHeight="1" x14ac:dyDescent="0.25">
      <c r="A41" s="353" t="s">
        <v>56</v>
      </c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5"/>
      <c r="Q41" s="32"/>
      <c r="R41" s="32"/>
      <c r="S41" s="32"/>
      <c r="T41" s="33"/>
    </row>
    <row r="42" spans="1:20" ht="26.25" customHeight="1" x14ac:dyDescent="0.25">
      <c r="A42" s="356" t="s">
        <v>57</v>
      </c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</row>
    <row r="43" spans="1:20" ht="26.25" customHeight="1" x14ac:dyDescent="0.25">
      <c r="A43" s="357"/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</row>
    <row r="44" spans="1:20" ht="26.25" customHeight="1" x14ac:dyDescent="0.25">
      <c r="A44" s="357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</row>
    <row r="45" spans="1:20" ht="26.25" customHeight="1" x14ac:dyDescent="0.25">
      <c r="A45" s="357"/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</row>
    <row r="46" spans="1:20" ht="26.25" customHeight="1" x14ac:dyDescent="0.25">
      <c r="A46" s="357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</row>
    <row r="47" spans="1:20" ht="26.25" customHeight="1" x14ac:dyDescent="0.25">
      <c r="A47" s="357"/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</row>
    <row r="48" spans="1:20" ht="26.25" customHeight="1" x14ac:dyDescent="0.25">
      <c r="A48" s="357"/>
      <c r="B48" s="357"/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</row>
    <row r="49" spans="1:16" ht="26.25" customHeight="1" x14ac:dyDescent="0.25">
      <c r="A49" s="357"/>
      <c r="B49" s="357"/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</row>
    <row r="50" spans="1:16" ht="26.25" customHeight="1" x14ac:dyDescent="0.25">
      <c r="A50" s="357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</row>
    <row r="51" spans="1:16" ht="26.25" customHeight="1" x14ac:dyDescent="0.25">
      <c r="A51" s="357"/>
      <c r="B51" s="357"/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</row>
    <row r="52" spans="1:16" ht="26.25" customHeight="1" x14ac:dyDescent="0.25">
      <c r="A52" s="357"/>
      <c r="B52" s="357"/>
      <c r="C52" s="357"/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</row>
    <row r="53" spans="1:16" ht="26.25" customHeight="1" x14ac:dyDescent="0.25">
      <c r="A53" s="357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</row>
    <row r="54" spans="1:16" ht="26.25" customHeight="1" x14ac:dyDescent="0.25">
      <c r="A54" s="357"/>
      <c r="B54" s="357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</row>
    <row r="55" spans="1:16" ht="26.25" customHeight="1" x14ac:dyDescent="0.25">
      <c r="A55" s="357"/>
      <c r="B55" s="357"/>
      <c r="C55" s="357"/>
      <c r="D55" s="357"/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357"/>
      <c r="P55" s="357"/>
    </row>
    <row r="56" spans="1:16" ht="26.25" customHeight="1" x14ac:dyDescent="0.25">
      <c r="A56" s="357"/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</row>
    <row r="57" spans="1:16" ht="26.25" customHeight="1" x14ac:dyDescent="0.25">
      <c r="A57" s="357"/>
      <c r="B57" s="357"/>
      <c r="C57" s="357"/>
      <c r="D57" s="357"/>
      <c r="E57" s="357"/>
      <c r="F57" s="357"/>
      <c r="G57" s="357"/>
      <c r="H57" s="357"/>
      <c r="I57" s="357"/>
      <c r="J57" s="357"/>
      <c r="K57" s="357"/>
      <c r="L57" s="357"/>
      <c r="M57" s="357"/>
      <c r="N57" s="357"/>
      <c r="O57" s="357"/>
      <c r="P57" s="357"/>
    </row>
    <row r="58" spans="1:16" ht="26.25" customHeight="1" x14ac:dyDescent="0.25">
      <c r="A58" s="357"/>
      <c r="B58" s="357"/>
      <c r="C58" s="357"/>
      <c r="D58" s="357"/>
      <c r="E58" s="357"/>
      <c r="F58" s="357"/>
      <c r="G58" s="357"/>
      <c r="H58" s="357"/>
      <c r="I58" s="357"/>
      <c r="J58" s="357"/>
      <c r="K58" s="357"/>
      <c r="L58" s="357"/>
      <c r="M58" s="357"/>
      <c r="N58" s="357"/>
      <c r="O58" s="357"/>
      <c r="P58" s="357"/>
    </row>
    <row r="59" spans="1:16" ht="26.25" customHeight="1" x14ac:dyDescent="0.2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</row>
    <row r="60" spans="1:16" ht="26.25" customHeight="1" x14ac:dyDescent="0.25">
      <c r="A60" s="357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</row>
    <row r="61" spans="1:16" ht="26.25" customHeight="1" x14ac:dyDescent="0.25">
      <c r="A61" s="357"/>
      <c r="B61" s="357"/>
      <c r="C61" s="357"/>
      <c r="D61" s="357"/>
      <c r="E61" s="357"/>
      <c r="F61" s="357"/>
      <c r="G61" s="357"/>
      <c r="H61" s="357"/>
      <c r="I61" s="357"/>
      <c r="J61" s="357"/>
      <c r="K61" s="357"/>
      <c r="L61" s="357"/>
      <c r="M61" s="357"/>
      <c r="N61" s="357"/>
      <c r="O61" s="357"/>
      <c r="P61" s="357"/>
    </row>
    <row r="62" spans="1:16" ht="26.25" customHeight="1" x14ac:dyDescent="0.25">
      <c r="A62" s="357"/>
      <c r="B62" s="357"/>
      <c r="C62" s="357"/>
      <c r="D62" s="357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7"/>
      <c r="P62" s="357"/>
    </row>
    <row r="63" spans="1:16" ht="26.25" customHeight="1" x14ac:dyDescent="0.25">
      <c r="A63" s="357"/>
      <c r="B63" s="357"/>
      <c r="C63" s="357"/>
      <c r="D63" s="357"/>
      <c r="E63" s="357"/>
      <c r="F63" s="357"/>
      <c r="G63" s="357"/>
      <c r="H63" s="357"/>
      <c r="I63" s="357"/>
      <c r="J63" s="357"/>
      <c r="K63" s="357"/>
      <c r="L63" s="357"/>
      <c r="M63" s="357"/>
      <c r="N63" s="357"/>
      <c r="O63" s="357"/>
      <c r="P63" s="357"/>
    </row>
    <row r="64" spans="1:16" ht="26.25" customHeight="1" x14ac:dyDescent="0.25">
      <c r="A64" s="357"/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</row>
    <row r="65" spans="1:16" ht="26.25" customHeight="1" x14ac:dyDescent="0.25">
      <c r="A65" s="357"/>
      <c r="B65" s="357"/>
      <c r="C65" s="357"/>
      <c r="D65" s="357"/>
      <c r="E65" s="357"/>
      <c r="F65" s="357"/>
      <c r="G65" s="357"/>
      <c r="H65" s="357"/>
      <c r="I65" s="357"/>
      <c r="J65" s="357"/>
      <c r="K65" s="357"/>
      <c r="L65" s="357"/>
      <c r="M65" s="357"/>
      <c r="N65" s="357"/>
      <c r="O65" s="357"/>
      <c r="P65" s="357"/>
    </row>
    <row r="66" spans="1:16" ht="26.25" customHeight="1" x14ac:dyDescent="0.25">
      <c r="A66" s="357"/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</row>
    <row r="67" spans="1:16" ht="26.25" customHeight="1" x14ac:dyDescent="0.25">
      <c r="A67" s="357"/>
      <c r="B67" s="357"/>
      <c r="C67" s="357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</row>
    <row r="68" spans="1:16" ht="26.25" customHeight="1" x14ac:dyDescent="0.25">
      <c r="A68" s="357"/>
      <c r="B68" s="357"/>
      <c r="C68" s="357"/>
      <c r="D68" s="357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7"/>
    </row>
    <row r="69" spans="1:16" ht="26.25" customHeight="1" x14ac:dyDescent="0.25">
      <c r="A69" s="357"/>
      <c r="B69" s="357"/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7"/>
      <c r="P69" s="357"/>
    </row>
    <row r="70" spans="1:16" ht="26.25" customHeight="1" x14ac:dyDescent="0.25">
      <c r="A70" s="357"/>
      <c r="B70" s="357"/>
      <c r="C70" s="357"/>
      <c r="D70" s="357"/>
      <c r="E70" s="357"/>
      <c r="F70" s="357"/>
      <c r="G70" s="357"/>
      <c r="H70" s="357"/>
      <c r="I70" s="357"/>
      <c r="J70" s="357"/>
      <c r="K70" s="357"/>
      <c r="L70" s="357"/>
      <c r="M70" s="357"/>
      <c r="N70" s="357"/>
      <c r="O70" s="357"/>
      <c r="P70" s="357"/>
    </row>
    <row r="71" spans="1:16" ht="26.25" customHeight="1" x14ac:dyDescent="0.25">
      <c r="A71" s="357"/>
      <c r="B71" s="357"/>
      <c r="C71" s="357"/>
      <c r="D71" s="357"/>
      <c r="E71" s="357"/>
      <c r="F71" s="357"/>
      <c r="G71" s="357"/>
      <c r="H71" s="357"/>
      <c r="I71" s="357"/>
      <c r="J71" s="357"/>
      <c r="K71" s="357"/>
      <c r="L71" s="357"/>
      <c r="M71" s="357"/>
      <c r="N71" s="357"/>
      <c r="O71" s="357"/>
      <c r="P71" s="357"/>
    </row>
    <row r="72" spans="1:16" ht="26.25" customHeight="1" x14ac:dyDescent="0.25">
      <c r="A72" s="357"/>
      <c r="B72" s="357"/>
      <c r="C72" s="357"/>
      <c r="D72" s="357"/>
      <c r="E72" s="357"/>
      <c r="F72" s="357"/>
      <c r="G72" s="357"/>
      <c r="H72" s="357"/>
      <c r="I72" s="357"/>
      <c r="J72" s="357"/>
      <c r="K72" s="357"/>
      <c r="L72" s="357"/>
      <c r="M72" s="357"/>
      <c r="N72" s="357"/>
      <c r="O72" s="357"/>
      <c r="P72" s="357"/>
    </row>
    <row r="73" spans="1:16" ht="26.25" customHeight="1" x14ac:dyDescent="0.25">
      <c r="A73" s="357"/>
      <c r="B73" s="357"/>
      <c r="C73" s="357"/>
      <c r="D73" s="357"/>
      <c r="E73" s="357"/>
      <c r="F73" s="357"/>
      <c r="G73" s="357"/>
      <c r="H73" s="357"/>
      <c r="I73" s="357"/>
      <c r="J73" s="357"/>
      <c r="K73" s="357"/>
      <c r="L73" s="357"/>
      <c r="M73" s="357"/>
      <c r="N73" s="357"/>
      <c r="O73" s="357"/>
      <c r="P73" s="357"/>
    </row>
    <row r="74" spans="1:16" ht="26.25" customHeight="1" x14ac:dyDescent="0.25">
      <c r="A74" s="357"/>
      <c r="B74" s="357"/>
      <c r="C74" s="357"/>
      <c r="D74" s="357"/>
      <c r="E74" s="357"/>
      <c r="F74" s="357"/>
      <c r="G74" s="357"/>
      <c r="H74" s="357"/>
      <c r="I74" s="357"/>
      <c r="J74" s="357"/>
      <c r="K74" s="357"/>
      <c r="L74" s="357"/>
      <c r="M74" s="357"/>
      <c r="N74" s="357"/>
      <c r="O74" s="357"/>
      <c r="P74" s="357"/>
    </row>
    <row r="75" spans="1:16" ht="26.25" customHeight="1" x14ac:dyDescent="0.25">
      <c r="A75" s="357"/>
      <c r="B75" s="357"/>
      <c r="C75" s="357"/>
      <c r="D75" s="357"/>
      <c r="E75" s="357"/>
      <c r="F75" s="357"/>
      <c r="G75" s="357"/>
      <c r="H75" s="357"/>
      <c r="I75" s="357"/>
      <c r="J75" s="357"/>
      <c r="K75" s="357"/>
      <c r="L75" s="357"/>
      <c r="M75" s="357"/>
      <c r="N75" s="357"/>
      <c r="O75" s="357"/>
      <c r="P75" s="357"/>
    </row>
    <row r="76" spans="1:16" ht="26.25" customHeight="1" x14ac:dyDescent="0.25">
      <c r="A76" s="357"/>
      <c r="B76" s="357"/>
      <c r="C76" s="357"/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7"/>
    </row>
    <row r="77" spans="1:16" ht="1.5" customHeight="1" x14ac:dyDescent="0.25">
      <c r="A77" s="357"/>
      <c r="B77" s="357"/>
      <c r="C77" s="357"/>
      <c r="D77" s="357"/>
      <c r="E77" s="357"/>
      <c r="F77" s="357"/>
      <c r="G77" s="357"/>
      <c r="H77" s="357"/>
      <c r="I77" s="357"/>
      <c r="J77" s="357"/>
      <c r="K77" s="357"/>
      <c r="L77" s="357"/>
      <c r="M77" s="357"/>
      <c r="N77" s="357"/>
      <c r="O77" s="357"/>
      <c r="P77" s="357"/>
    </row>
    <row r="78" spans="1:16" ht="26.25" hidden="1" customHeight="1" x14ac:dyDescent="0.25">
      <c r="A78" s="357"/>
      <c r="B78" s="357"/>
      <c r="C78" s="357"/>
      <c r="D78" s="357"/>
      <c r="E78" s="357"/>
      <c r="F78" s="357"/>
      <c r="G78" s="357"/>
      <c r="H78" s="357"/>
      <c r="I78" s="357"/>
      <c r="J78" s="357"/>
      <c r="K78" s="357"/>
      <c r="L78" s="357"/>
      <c r="M78" s="357"/>
      <c r="N78" s="357"/>
      <c r="O78" s="357"/>
      <c r="P78" s="357"/>
    </row>
    <row r="79" spans="1:16" ht="26.25" hidden="1" customHeight="1" x14ac:dyDescent="0.25">
      <c r="A79" s="357"/>
      <c r="B79" s="357"/>
      <c r="C79" s="357"/>
      <c r="D79" s="357"/>
      <c r="E79" s="357"/>
      <c r="F79" s="357"/>
      <c r="G79" s="357"/>
      <c r="H79" s="357"/>
      <c r="I79" s="357"/>
      <c r="J79" s="357"/>
      <c r="K79" s="357"/>
      <c r="L79" s="357"/>
      <c r="M79" s="357"/>
      <c r="N79" s="357"/>
      <c r="O79" s="357"/>
      <c r="P79" s="357"/>
    </row>
    <row r="80" spans="1:16" ht="26.25" hidden="1" customHeight="1" x14ac:dyDescent="0.25">
      <c r="A80" s="357"/>
      <c r="B80" s="357"/>
      <c r="C80" s="357"/>
      <c r="D80" s="357"/>
      <c r="E80" s="357"/>
      <c r="F80" s="357"/>
      <c r="G80" s="357"/>
      <c r="H80" s="357"/>
      <c r="I80" s="357"/>
      <c r="J80" s="357"/>
      <c r="K80" s="357"/>
      <c r="L80" s="357"/>
      <c r="M80" s="357"/>
      <c r="N80" s="357"/>
      <c r="O80" s="357"/>
      <c r="P80" s="357"/>
    </row>
    <row r="81" spans="1:16" ht="26.25" hidden="1" customHeight="1" x14ac:dyDescent="0.25">
      <c r="A81" s="357"/>
      <c r="B81" s="357"/>
      <c r="C81" s="357"/>
      <c r="D81" s="357"/>
      <c r="E81" s="357"/>
      <c r="F81" s="357"/>
      <c r="G81" s="357"/>
      <c r="H81" s="357"/>
      <c r="I81" s="357"/>
      <c r="J81" s="357"/>
      <c r="K81" s="357"/>
      <c r="L81" s="357"/>
      <c r="M81" s="357"/>
      <c r="N81" s="357"/>
      <c r="O81" s="357"/>
      <c r="P81" s="357"/>
    </row>
    <row r="82" spans="1:16" ht="26.25" hidden="1" customHeight="1" x14ac:dyDescent="0.25">
      <c r="A82" s="357"/>
      <c r="B82" s="357"/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  <c r="P82" s="357"/>
    </row>
    <row r="83" spans="1:16" ht="26.25" hidden="1" customHeight="1" x14ac:dyDescent="0.25">
      <c r="A83" s="357"/>
      <c r="B83" s="357"/>
      <c r="C83" s="357"/>
      <c r="D83" s="357"/>
      <c r="E83" s="357"/>
      <c r="F83" s="357"/>
      <c r="G83" s="357"/>
      <c r="H83" s="357"/>
      <c r="I83" s="357"/>
      <c r="J83" s="357"/>
      <c r="K83" s="357"/>
      <c r="L83" s="357"/>
      <c r="M83" s="357"/>
      <c r="N83" s="357"/>
      <c r="O83" s="357"/>
      <c r="P83" s="357"/>
    </row>
    <row r="84" spans="1:16" ht="26.25" hidden="1" customHeight="1" x14ac:dyDescent="0.25">
      <c r="A84" s="357"/>
      <c r="B84" s="357"/>
      <c r="C84" s="357"/>
      <c r="D84" s="357"/>
      <c r="E84" s="357"/>
      <c r="F84" s="357"/>
      <c r="G84" s="357"/>
      <c r="H84" s="357"/>
      <c r="I84" s="357"/>
      <c r="J84" s="357"/>
      <c r="K84" s="357"/>
      <c r="L84" s="357"/>
      <c r="M84" s="357"/>
      <c r="N84" s="357"/>
      <c r="O84" s="357"/>
      <c r="P84" s="357"/>
    </row>
    <row r="85" spans="1:16" ht="26.25" hidden="1" customHeight="1" x14ac:dyDescent="0.25">
      <c r="A85" s="357"/>
      <c r="B85" s="357"/>
      <c r="C85" s="357"/>
      <c r="D85" s="357"/>
      <c r="E85" s="357"/>
      <c r="F85" s="357"/>
      <c r="G85" s="357"/>
      <c r="H85" s="357"/>
      <c r="I85" s="357"/>
      <c r="J85" s="357"/>
      <c r="K85" s="357"/>
      <c r="L85" s="357"/>
      <c r="M85" s="357"/>
      <c r="N85" s="357"/>
      <c r="O85" s="357"/>
      <c r="P85" s="357"/>
    </row>
    <row r="86" spans="1:16" ht="26.25" hidden="1" customHeight="1" x14ac:dyDescent="0.25">
      <c r="A86" s="357"/>
      <c r="B86" s="357"/>
      <c r="C86" s="357"/>
      <c r="D86" s="357"/>
      <c r="E86" s="357"/>
      <c r="F86" s="357"/>
      <c r="G86" s="357"/>
      <c r="H86" s="357"/>
      <c r="I86" s="357"/>
      <c r="J86" s="357"/>
      <c r="K86" s="357"/>
      <c r="L86" s="357"/>
      <c r="M86" s="357"/>
      <c r="N86" s="357"/>
      <c r="O86" s="357"/>
      <c r="P86" s="357"/>
    </row>
    <row r="87" spans="1:16" ht="26.25" hidden="1" customHeight="1" x14ac:dyDescent="0.25">
      <c r="A87" s="357"/>
      <c r="B87" s="357"/>
      <c r="C87" s="357"/>
      <c r="D87" s="357"/>
      <c r="E87" s="357"/>
      <c r="F87" s="357"/>
      <c r="G87" s="357"/>
      <c r="H87" s="357"/>
      <c r="I87" s="357"/>
      <c r="J87" s="357"/>
      <c r="K87" s="357"/>
      <c r="L87" s="357"/>
      <c r="M87" s="357"/>
      <c r="N87" s="357"/>
      <c r="O87" s="357"/>
      <c r="P87" s="357"/>
    </row>
    <row r="88" spans="1:16" ht="26.25" hidden="1" customHeight="1" x14ac:dyDescent="0.25">
      <c r="A88" s="357"/>
      <c r="B88" s="357"/>
      <c r="C88" s="357"/>
      <c r="D88" s="357"/>
      <c r="E88" s="357"/>
      <c r="F88" s="357"/>
      <c r="G88" s="357"/>
      <c r="H88" s="357"/>
      <c r="I88" s="357"/>
      <c r="J88" s="357"/>
      <c r="K88" s="357"/>
      <c r="L88" s="357"/>
      <c r="M88" s="357"/>
      <c r="N88" s="357"/>
      <c r="O88" s="357"/>
      <c r="P88" s="357"/>
    </row>
    <row r="89" spans="1:16" ht="26.25" hidden="1" customHeight="1" x14ac:dyDescent="0.25">
      <c r="A89" s="357"/>
      <c r="B89" s="357"/>
      <c r="C89" s="357"/>
      <c r="D89" s="357"/>
      <c r="E89" s="357"/>
      <c r="F89" s="357"/>
      <c r="G89" s="357"/>
      <c r="H89" s="357"/>
      <c r="I89" s="357"/>
      <c r="J89" s="357"/>
      <c r="K89" s="357"/>
      <c r="L89" s="357"/>
      <c r="M89" s="357"/>
      <c r="N89" s="357"/>
      <c r="O89" s="357"/>
      <c r="P89" s="357"/>
    </row>
    <row r="90" spans="1:16" ht="225.75" customHeight="1" x14ac:dyDescent="0.25">
      <c r="A90" s="357"/>
      <c r="B90" s="357"/>
      <c r="C90" s="357"/>
      <c r="D90" s="357"/>
      <c r="E90" s="357"/>
      <c r="F90" s="357"/>
      <c r="G90" s="357"/>
      <c r="H90" s="357"/>
      <c r="I90" s="357"/>
      <c r="J90" s="357"/>
      <c r="K90" s="357"/>
      <c r="L90" s="357"/>
      <c r="M90" s="357"/>
      <c r="N90" s="357"/>
      <c r="O90" s="357"/>
      <c r="P90" s="357"/>
    </row>
  </sheetData>
  <sheetProtection formatCells="0" formatRows="0" insertRows="0" deleteRows="0"/>
  <customSheetViews>
    <customSheetView guid="{1EB03EB8-EE69-412E-9CA0-8FD172FC916A}" scale="40" showGridLines="0" hiddenRows="1" hiddenColumns="1" topLeftCell="D11">
      <selection activeCell="M22" sqref="M22"/>
      <pageMargins left="0.511811024" right="0.511811024" top="0.78740157499999996" bottom="0.78740157499999996" header="0.31496062000000002" footer="0.31496062000000002"/>
      <pageSetup paperSize="9" scale="62" orientation="landscape" r:id="rId1"/>
    </customSheetView>
  </customSheetViews>
  <mergeCells count="52">
    <mergeCell ref="A42:P90"/>
    <mergeCell ref="A34:P34"/>
    <mergeCell ref="A35:F35"/>
    <mergeCell ref="B36:F36"/>
    <mergeCell ref="B37:F37"/>
    <mergeCell ref="B38:F38"/>
    <mergeCell ref="B39:F39"/>
    <mergeCell ref="Q21:W21"/>
    <mergeCell ref="A31:G31"/>
    <mergeCell ref="A32:P32"/>
    <mergeCell ref="A41:P41"/>
    <mergeCell ref="A33:P33"/>
    <mergeCell ref="O19:O20"/>
    <mergeCell ref="H19:H20"/>
    <mergeCell ref="I19:I20"/>
    <mergeCell ref="J19:J20"/>
    <mergeCell ref="K19:K20"/>
    <mergeCell ref="N19:N20"/>
    <mergeCell ref="A16:F16"/>
    <mergeCell ref="G16:P16"/>
    <mergeCell ref="A17:P17"/>
    <mergeCell ref="A18:A20"/>
    <mergeCell ref="B18:E18"/>
    <mergeCell ref="F18:G18"/>
    <mergeCell ref="H18:I18"/>
    <mergeCell ref="J18:K18"/>
    <mergeCell ref="L18:L20"/>
    <mergeCell ref="M18:M20"/>
    <mergeCell ref="N18:O18"/>
    <mergeCell ref="P18:P20"/>
    <mergeCell ref="B19:D19"/>
    <mergeCell ref="E19:E20"/>
    <mergeCell ref="F19:F20"/>
    <mergeCell ref="G19:G20"/>
    <mergeCell ref="A13:F13"/>
    <mergeCell ref="G13:P13"/>
    <mergeCell ref="A14:F14"/>
    <mergeCell ref="G14:P14"/>
    <mergeCell ref="A15:F15"/>
    <mergeCell ref="G15:P15"/>
    <mergeCell ref="A10:F10"/>
    <mergeCell ref="G10:P10"/>
    <mergeCell ref="A11:F11"/>
    <mergeCell ref="G11:P11"/>
    <mergeCell ref="A12:F12"/>
    <mergeCell ref="G12:P12"/>
    <mergeCell ref="A6:P6"/>
    <mergeCell ref="A7:P7"/>
    <mergeCell ref="A8:F8"/>
    <mergeCell ref="G8:P8"/>
    <mergeCell ref="A9:F9"/>
    <mergeCell ref="G9:P9"/>
  </mergeCells>
  <dataValidations count="1">
    <dataValidation type="list" allowBlank="1" showInputMessage="1" showErrorMessage="1" sqref="G10:P10" xr:uid="{00000000-0002-0000-0600-000000000000}">
      <formula1>$W$10:$W$12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7">
    <tabColor theme="0"/>
  </sheetPr>
  <dimension ref="B2:B4"/>
  <sheetViews>
    <sheetView workbookViewId="0">
      <selection activeCell="F38" sqref="F38"/>
    </sheetView>
  </sheetViews>
  <sheetFormatPr defaultRowHeight="15" x14ac:dyDescent="0.25"/>
  <sheetData>
    <row r="2" spans="2:2" x14ac:dyDescent="0.25">
      <c r="B2" t="s">
        <v>429</v>
      </c>
    </row>
    <row r="4" spans="2:2" x14ac:dyDescent="0.25">
      <c r="B4" t="s">
        <v>428</v>
      </c>
    </row>
  </sheetData>
  <customSheetViews>
    <customSheetView guid="{1EB03EB8-EE69-412E-9CA0-8FD172FC916A}">
      <selection activeCell="F38" sqref="F38"/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DADOS</vt:lpstr>
      <vt:lpstr>1. Formulário Identidade</vt:lpstr>
      <vt:lpstr>2. Formulário Ações</vt:lpstr>
      <vt:lpstr>3. Formulário Eventos</vt:lpstr>
      <vt:lpstr>Base de Cálculo Reunião</vt:lpstr>
      <vt:lpstr>RELATÓRIO EXCEL</vt:lpstr>
      <vt:lpstr>Anexo 1.4-Quadro Descritivo</vt:lpstr>
      <vt:lpstr>Notas desenvolvimento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55119</dc:creator>
  <cp:lastModifiedBy>Alexandre</cp:lastModifiedBy>
  <cp:lastPrinted>2020-02-07T14:36:20Z</cp:lastPrinted>
  <dcterms:created xsi:type="dcterms:W3CDTF">2006-09-16T00:00:00Z</dcterms:created>
  <dcterms:modified xsi:type="dcterms:W3CDTF">2020-10-07T19:49:26Z</dcterms:modified>
</cp:coreProperties>
</file>