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temp\Desktop\Relatório de Gestão Integrado Semestral - 2021\RGI 1º Semestre 2021 - LINKS\Arquivos enviados para a Comunicação criar os links\"/>
    </mc:Choice>
  </mc:AlternateContent>
  <bookViews>
    <workbookView xWindow="-105" yWindow="-105" windowWidth="19425" windowHeight="10425" tabRatio="874" firstSheet="1" activeTab="4"/>
  </bookViews>
  <sheets>
    <sheet name="DADOS" sheetId="1" state="hidden" r:id="rId1"/>
    <sheet name="1. Formulário Identidade" sheetId="10" r:id="rId2"/>
    <sheet name="2. Canvas de Missão" sheetId="12" r:id="rId3"/>
    <sheet name="2.1 SWOT" sheetId="13" r:id="rId4"/>
    <sheet name="3. Formulário de Ações" sheetId="19" r:id="rId5"/>
    <sheet name="4. Dados do Projeto" sheetId="15" r:id="rId6"/>
    <sheet name="4.1 Modelo Lógico" sheetId="16" r:id="rId7"/>
    <sheet name="5. Formulário Eventos" sheetId="9" r:id="rId8"/>
    <sheet name="Base de Cálculo Reunião" sheetId="11" r:id="rId9"/>
    <sheet name="RELATÓRIO EXCEL" sheetId="5" state="hidden" r:id="rId10"/>
    <sheet name="Anexo 1.4-Quadro Descritivo" sheetId="6" state="hidden" r:id="rId11"/>
    <sheet name="Notas desenvolvimento" sheetId="7" state="hidden" r:id="rId12"/>
  </sheets>
  <externalReferences>
    <externalReference r:id="rId13"/>
    <externalReference r:id="rId14"/>
  </externalReferences>
  <definedNames>
    <definedName name="_xlnm._FilterDatabase" localSheetId="0" hidden="1">DADOS!$B$2:$U$111</definedName>
    <definedName name="A" localSheetId="4">#REF!</definedName>
    <definedName name="A" localSheetId="7">#REF!</definedName>
    <definedName name="A" localSheetId="10">#REF!</definedName>
    <definedName name="A">#REF!</definedName>
    <definedName name="_xlnm.Database" localSheetId="4">#REF!</definedName>
    <definedName name="_xlnm.Database" localSheetId="7">#REF!</definedName>
    <definedName name="_xlnm.Database" localSheetId="10">#REF!</definedName>
    <definedName name="_xlnm.Database">#REF!</definedName>
    <definedName name="banco_de_dados_sym" localSheetId="4">#REF!</definedName>
    <definedName name="banco_de_dados_sym" localSheetId="7">#REF!</definedName>
    <definedName name="banco_de_dados_sym">#REF!</definedName>
    <definedName name="_xlnm.Criteria" localSheetId="4">#REF!</definedName>
    <definedName name="_xlnm.Criteria" localSheetId="7">#REF!</definedName>
    <definedName name="_xlnm.Criteria">#REF!</definedName>
    <definedName name="dados" localSheetId="4">#REF!</definedName>
    <definedName name="dados" localSheetId="7">#REF!</definedName>
    <definedName name="dados">#REF!</definedName>
    <definedName name="huala" localSheetId="4">#REF!</definedName>
    <definedName name="huala" localSheetId="7">#REF!</definedName>
    <definedName name="huala">#REF!</definedName>
    <definedName name="kk" localSheetId="4">#REF!</definedName>
    <definedName name="kk" localSheetId="7">#REF!</definedName>
    <definedName name="kk">#REF!</definedName>
    <definedName name="Z_1EB03EB8_EE69_412E_9CA0_8FD172FC916A_.wvu.Cols" localSheetId="10" hidden="1">'Anexo 1.4-Quadro Descritivo'!$W:$W</definedName>
    <definedName name="Z_1EB03EB8_EE69_412E_9CA0_8FD172FC916A_.wvu.Rows" localSheetId="10" hidden="1">'Anexo 1.4-Quadro Descritivo'!$35:$39,'Anexo 1.4-Quadro Descritivo'!$78:$89</definedName>
  </definedNames>
  <calcPr calcId="152511"/>
  <customWorkbookViews>
    <customWorkbookView name="Everton Diego Nagatsuka - Modo de exibição pessoal" guid="{1EB03EB8-EE69-412E-9CA0-8FD172FC916A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9" l="1"/>
  <c r="L13" i="19" s="1"/>
  <c r="P13" i="19"/>
  <c r="BM13" i="19"/>
  <c r="BN13" i="19"/>
  <c r="BO13" i="19"/>
  <c r="BQ13" i="19" s="1"/>
  <c r="BP13" i="19"/>
  <c r="BR13" i="19" s="1"/>
  <c r="J17" i="19"/>
  <c r="K17" i="19"/>
  <c r="L17" i="19" s="1"/>
  <c r="P17" i="19"/>
  <c r="BM17" i="19"/>
  <c r="BM36" i="19" s="1"/>
  <c r="BN17" i="19"/>
  <c r="BO17" i="19"/>
  <c r="BP17" i="19"/>
  <c r="BR17" i="19" s="1"/>
  <c r="BQ17" i="19"/>
  <c r="J19" i="19"/>
  <c r="J21" i="19"/>
  <c r="J23" i="19"/>
  <c r="K23" i="19" s="1"/>
  <c r="L23" i="19" s="1"/>
  <c r="P23" i="19"/>
  <c r="BM23" i="19"/>
  <c r="BN23" i="19"/>
  <c r="BO23" i="19"/>
  <c r="BQ23" i="19" s="1"/>
  <c r="BP23" i="19"/>
  <c r="BR23" i="19" s="1"/>
  <c r="K25" i="19"/>
  <c r="L25" i="19"/>
  <c r="P25" i="19"/>
  <c r="BM25" i="19"/>
  <c r="BN25" i="19"/>
  <c r="BR25" i="19" s="1"/>
  <c r="BO25" i="19"/>
  <c r="BP25" i="19"/>
  <c r="BQ25" i="19"/>
  <c r="J26" i="19"/>
  <c r="K26" i="19"/>
  <c r="L26" i="19"/>
  <c r="P26" i="19"/>
  <c r="BM26" i="19"/>
  <c r="BN26" i="19"/>
  <c r="BO26" i="19"/>
  <c r="BQ26" i="19" s="1"/>
  <c r="BP26" i="19"/>
  <c r="BR26" i="19"/>
  <c r="J28" i="19"/>
  <c r="K28" i="19" s="1"/>
  <c r="L28" i="19" s="1"/>
  <c r="P28" i="19"/>
  <c r="BM28" i="19"/>
  <c r="BN28" i="19"/>
  <c r="BO28" i="19"/>
  <c r="BQ28" i="19" s="1"/>
  <c r="BP28" i="19"/>
  <c r="BR28" i="19" s="1"/>
  <c r="K30" i="19"/>
  <c r="L30" i="19"/>
  <c r="P30" i="19"/>
  <c r="BM30" i="19"/>
  <c r="BN30" i="19"/>
  <c r="BR30" i="19" s="1"/>
  <c r="BO30" i="19"/>
  <c r="BP30" i="19"/>
  <c r="BQ30" i="19"/>
  <c r="J31" i="19"/>
  <c r="K31" i="19"/>
  <c r="L31" i="19"/>
  <c r="P31" i="19"/>
  <c r="BM31" i="19"/>
  <c r="BN31" i="19"/>
  <c r="BO31" i="19"/>
  <c r="BQ31" i="19" s="1"/>
  <c r="BP31" i="19"/>
  <c r="BR31" i="19"/>
  <c r="K32" i="19"/>
  <c r="L32" i="19" s="1"/>
  <c r="P32" i="19"/>
  <c r="BM32" i="19"/>
  <c r="BQ32" i="19" s="1"/>
  <c r="BN32" i="19"/>
  <c r="BO32" i="19"/>
  <c r="BP32" i="19"/>
  <c r="BR32" i="19" s="1"/>
  <c r="K33" i="19"/>
  <c r="BM33" i="19"/>
  <c r="BN33" i="19"/>
  <c r="BR33" i="19" s="1"/>
  <c r="BO33" i="19"/>
  <c r="BP33" i="19"/>
  <c r="BQ33" i="19"/>
  <c r="BM34" i="19"/>
  <c r="BN34" i="19"/>
  <c r="BO34" i="19"/>
  <c r="BQ34" i="19" s="1"/>
  <c r="BP34" i="19"/>
  <c r="BR34" i="19" s="1"/>
  <c r="BM35" i="19"/>
  <c r="BN35" i="19"/>
  <c r="BR35" i="19" s="1"/>
  <c r="BO35" i="19"/>
  <c r="BP35" i="19"/>
  <c r="BQ35" i="19"/>
  <c r="Q36" i="19"/>
  <c r="R36" i="19"/>
  <c r="S36" i="19"/>
  <c r="T36" i="19"/>
  <c r="Q38" i="19" s="1"/>
  <c r="U38" i="19" s="1"/>
  <c r="Y38" i="19" s="1"/>
  <c r="AC38" i="19" s="1"/>
  <c r="AG38" i="19" s="1"/>
  <c r="AK38" i="19" s="1"/>
  <c r="AO38" i="19" s="1"/>
  <c r="AS38" i="19" s="1"/>
  <c r="AW38" i="19" s="1"/>
  <c r="BA38" i="19" s="1"/>
  <c r="BE38" i="19" s="1"/>
  <c r="BI38" i="19" s="1"/>
  <c r="U36" i="19"/>
  <c r="V36" i="19"/>
  <c r="W36" i="19"/>
  <c r="X36" i="19"/>
  <c r="U40" i="19" s="1"/>
  <c r="Y36" i="19"/>
  <c r="Z36" i="19"/>
  <c r="AA36" i="19"/>
  <c r="AB36" i="19"/>
  <c r="Y40" i="19" s="1"/>
  <c r="AC36" i="19"/>
  <c r="AD36" i="19"/>
  <c r="AE36" i="19"/>
  <c r="AF36" i="19"/>
  <c r="AG36" i="19"/>
  <c r="AH36" i="19"/>
  <c r="AI36" i="19"/>
  <c r="AJ36" i="19"/>
  <c r="AG40" i="19" s="1"/>
  <c r="AK36" i="19"/>
  <c r="AL36" i="19"/>
  <c r="AM36" i="19"/>
  <c r="AN36" i="19"/>
  <c r="AK40" i="19" s="1"/>
  <c r="AO36" i="19"/>
  <c r="AP36" i="19"/>
  <c r="AQ36" i="19"/>
  <c r="AR36" i="19"/>
  <c r="AO40" i="19" s="1"/>
  <c r="AS36" i="19"/>
  <c r="AT36" i="19"/>
  <c r="AU36" i="19"/>
  <c r="AV36" i="19"/>
  <c r="AW36" i="19"/>
  <c r="AX36" i="19"/>
  <c r="AY36" i="19"/>
  <c r="AZ36" i="19"/>
  <c r="AW40" i="19" s="1"/>
  <c r="BA36" i="19"/>
  <c r="BB36" i="19"/>
  <c r="BC36" i="19"/>
  <c r="BD36" i="19"/>
  <c r="BA40" i="19" s="1"/>
  <c r="BE36" i="19"/>
  <c r="BF36" i="19"/>
  <c r="BG36" i="19"/>
  <c r="BH36" i="19"/>
  <c r="BE40" i="19" s="1"/>
  <c r="BI36" i="19"/>
  <c r="BJ36" i="19"/>
  <c r="BK36" i="19"/>
  <c r="BL36" i="19"/>
  <c r="BP36" i="19"/>
  <c r="AC40" i="19"/>
  <c r="AS40" i="19"/>
  <c r="BI40" i="19"/>
  <c r="BO36" i="19" l="1"/>
  <c r="M23" i="19"/>
  <c r="BN36" i="19"/>
  <c r="Q40" i="19"/>
  <c r="Q41" i="19" s="1"/>
  <c r="U41" i="19" s="1"/>
  <c r="Y41" i="19" s="1"/>
  <c r="AC41" i="19" s="1"/>
  <c r="AG41" i="19" s="1"/>
  <c r="AK41" i="19" s="1"/>
  <c r="AO41" i="19" s="1"/>
  <c r="AS41" i="19" s="1"/>
  <c r="AW41" i="19" s="1"/>
  <c r="BA41" i="19" s="1"/>
  <c r="BE41" i="19" s="1"/>
  <c r="BI41" i="19" s="1"/>
  <c r="J36" i="19"/>
  <c r="M25" i="19" l="1"/>
  <c r="M30" i="19"/>
  <c r="M26" i="19"/>
  <c r="M31" i="19"/>
  <c r="M32" i="19"/>
  <c r="K36" i="19"/>
  <c r="L36" i="19" s="1"/>
  <c r="M13" i="19"/>
  <c r="M36" i="19"/>
  <c r="M28" i="19"/>
  <c r="M17" i="19"/>
  <c r="G20" i="11" l="1"/>
  <c r="G19" i="11"/>
  <c r="R21" i="11" l="1"/>
  <c r="T21" i="11" s="1"/>
  <c r="R20" i="11"/>
  <c r="T20" i="11" s="1"/>
  <c r="R19" i="11"/>
  <c r="T19" i="11" s="1"/>
  <c r="R18" i="11"/>
  <c r="T18" i="11" s="1"/>
  <c r="R17" i="11"/>
  <c r="T17" i="11" s="1"/>
  <c r="R15" i="11"/>
  <c r="T15" i="11" s="1"/>
  <c r="R13" i="11"/>
  <c r="T13" i="11" s="1"/>
  <c r="R12" i="11"/>
  <c r="T12" i="11" s="1"/>
  <c r="R11" i="11"/>
  <c r="T11" i="11" s="1"/>
  <c r="R10" i="11"/>
  <c r="T10" i="11" s="1"/>
  <c r="R9" i="11"/>
  <c r="T9" i="11" s="1"/>
  <c r="R8" i="11"/>
  <c r="T8" i="11" s="1"/>
  <c r="R7" i="11"/>
  <c r="T7" i="11" s="1"/>
  <c r="R6" i="11"/>
  <c r="T6" i="11" s="1"/>
  <c r="R5" i="11"/>
  <c r="T5" i="11" s="1"/>
  <c r="R4" i="11"/>
  <c r="T4" i="11" s="1"/>
  <c r="R3" i="11"/>
  <c r="T3" i="11" s="1"/>
  <c r="F3" i="11" l="1"/>
  <c r="F4" i="11"/>
  <c r="F5" i="11"/>
  <c r="F6" i="11"/>
  <c r="F7" i="11"/>
  <c r="F8" i="11"/>
  <c r="F9" i="11"/>
  <c r="F10" i="11"/>
  <c r="F11" i="11"/>
  <c r="F12" i="11"/>
  <c r="F2" i="11" l="1"/>
  <c r="F19" i="11" l="1"/>
  <c r="CA1" i="5"/>
  <c r="BZ1" i="5"/>
  <c r="BY1" i="5"/>
  <c r="F13" i="11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3" i="5"/>
  <c r="G13" i="11" l="1"/>
  <c r="CA3" i="5"/>
  <c r="CA2" i="5"/>
  <c r="CA23" i="5"/>
  <c r="CA22" i="5"/>
  <c r="CA21" i="5"/>
  <c r="CA20" i="5"/>
  <c r="CA19" i="5"/>
  <c r="CA18" i="5"/>
  <c r="CA17" i="5"/>
  <c r="CA16" i="5"/>
  <c r="CA15" i="5"/>
  <c r="CA14" i="5"/>
  <c r="CA13" i="5"/>
  <c r="CA12" i="5"/>
  <c r="CA11" i="5"/>
  <c r="CA10" i="5"/>
  <c r="CA9" i="5"/>
  <c r="CA8" i="5"/>
  <c r="CA7" i="5"/>
  <c r="CA6" i="5"/>
  <c r="CA5" i="5"/>
  <c r="CA4" i="5"/>
  <c r="BZ23" i="5"/>
  <c r="BY23" i="5"/>
  <c r="BZ2" i="5"/>
  <c r="BY2" i="5"/>
  <c r="BF5" i="5" l="1"/>
  <c r="Z5" i="5"/>
  <c r="AX5" i="5"/>
  <c r="BJ5" i="5"/>
  <c r="AT5" i="5"/>
  <c r="AD5" i="5"/>
  <c r="AP5" i="5"/>
  <c r="BR5" i="5"/>
  <c r="BN5" i="5"/>
  <c r="AH5" i="5"/>
  <c r="AP4" i="5"/>
  <c r="AH4" i="5"/>
  <c r="AX4" i="5"/>
  <c r="BY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BT5" i="5"/>
  <c r="BS5" i="5"/>
  <c r="BQ5" i="5"/>
  <c r="BP5" i="5"/>
  <c r="BO5" i="5"/>
  <c r="BM5" i="5"/>
  <c r="BL5" i="5"/>
  <c r="BK5" i="5"/>
  <c r="BI5" i="5"/>
  <c r="BH5" i="5"/>
  <c r="BG5" i="5"/>
  <c r="BE5" i="5"/>
  <c r="BD5" i="5"/>
  <c r="BC5" i="5"/>
  <c r="BB5" i="5"/>
  <c r="BA5" i="5"/>
  <c r="AZ5" i="5"/>
  <c r="AY5" i="5"/>
  <c r="AW5" i="5"/>
  <c r="AV5" i="5"/>
  <c r="AU5" i="5"/>
  <c r="AS5" i="5"/>
  <c r="AR5" i="5"/>
  <c r="AQ5" i="5"/>
  <c r="AO5" i="5"/>
  <c r="AN5" i="5"/>
  <c r="AM5" i="5"/>
  <c r="AK5" i="5"/>
  <c r="AJ5" i="5"/>
  <c r="AI5" i="5"/>
  <c r="AG5" i="5"/>
  <c r="AF5" i="5"/>
  <c r="AE5" i="5"/>
  <c r="AC5" i="5"/>
  <c r="AB5" i="5"/>
  <c r="AA5" i="5"/>
  <c r="Y5" i="5"/>
  <c r="BT4" i="5"/>
  <c r="BS4" i="5"/>
  <c r="BR4" i="5"/>
  <c r="BQ4" i="5"/>
  <c r="BP4" i="5"/>
  <c r="BO4" i="5"/>
  <c r="BM4" i="5"/>
  <c r="BL4" i="5"/>
  <c r="BK4" i="5"/>
  <c r="BI4" i="5"/>
  <c r="BH4" i="5"/>
  <c r="BG4" i="5"/>
  <c r="BE4" i="5"/>
  <c r="BD4" i="5"/>
  <c r="BC4" i="5"/>
  <c r="BA4" i="5"/>
  <c r="AZ4" i="5"/>
  <c r="AY4" i="5"/>
  <c r="AW4" i="5"/>
  <c r="AV4" i="5"/>
  <c r="AU4" i="5"/>
  <c r="AS4" i="5"/>
  <c r="AR4" i="5"/>
  <c r="AQ4" i="5"/>
  <c r="AO4" i="5"/>
  <c r="AN4" i="5"/>
  <c r="AM4" i="5"/>
  <c r="AK4" i="5"/>
  <c r="AJ4" i="5"/>
  <c r="AI4" i="5"/>
  <c r="AG4" i="5"/>
  <c r="AF4" i="5"/>
  <c r="AE4" i="5"/>
  <c r="AC4" i="5"/>
  <c r="AB4" i="5"/>
  <c r="AA4" i="5"/>
  <c r="Y4" i="5"/>
  <c r="BX3" i="5"/>
  <c r="BW3" i="5"/>
  <c r="BV3" i="5"/>
  <c r="BU3" i="5"/>
  <c r="BT3" i="5"/>
  <c r="BS3" i="5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BX1" i="5"/>
  <c r="BW1" i="5"/>
  <c r="BV1" i="5"/>
  <c r="BU1" i="5"/>
  <c r="BT1" i="5"/>
  <c r="BS1" i="5"/>
  <c r="BR1" i="5"/>
  <c r="BQ1" i="5"/>
  <c r="BP1" i="5"/>
  <c r="BO1" i="5"/>
  <c r="BN1" i="5"/>
  <c r="BM1" i="5"/>
  <c r="BL1" i="5"/>
  <c r="BK1" i="5"/>
  <c r="BJ1" i="5"/>
  <c r="BI1" i="5"/>
  <c r="BH1" i="5"/>
  <c r="BG1" i="5"/>
  <c r="BF1" i="5"/>
  <c r="BE1" i="5"/>
  <c r="BD1" i="5"/>
  <c r="BC1" i="5"/>
  <c r="BB1" i="5"/>
  <c r="BA1" i="5"/>
  <c r="AZ1" i="5"/>
  <c r="AY1" i="5"/>
  <c r="AX1" i="5"/>
  <c r="AW1" i="5"/>
  <c r="AV1" i="5"/>
  <c r="AU1" i="5"/>
  <c r="AT1" i="5"/>
  <c r="AS1" i="5"/>
  <c r="AR1" i="5"/>
  <c r="AQ1" i="5"/>
  <c r="AP1" i="5"/>
  <c r="AO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AA1" i="5"/>
  <c r="BF4" i="5" l="1"/>
  <c r="Z4" i="5"/>
  <c r="BB4" i="5"/>
  <c r="BN4" i="5"/>
  <c r="AL4" i="5"/>
  <c r="BJ4" i="5"/>
  <c r="AT4" i="5"/>
  <c r="AL5" i="5"/>
  <c r="AD4" i="5"/>
  <c r="BV23" i="5"/>
  <c r="BU23" i="5"/>
  <c r="BV22" i="5"/>
  <c r="BU22" i="5"/>
  <c r="BV21" i="5"/>
  <c r="BU21" i="5"/>
  <c r="BV20" i="5"/>
  <c r="BU20" i="5"/>
  <c r="BV19" i="5"/>
  <c r="BU19" i="5"/>
  <c r="BU18" i="5"/>
  <c r="BU17" i="5"/>
  <c r="BV16" i="5"/>
  <c r="BU16" i="5"/>
  <c r="BV15" i="5"/>
  <c r="BU15" i="5"/>
  <c r="BV14" i="5"/>
  <c r="BU14" i="5"/>
  <c r="BV13" i="5"/>
  <c r="BU13" i="5"/>
  <c r="BV12" i="5"/>
  <c r="BU12" i="5"/>
  <c r="BV11" i="5"/>
  <c r="BU11" i="5"/>
  <c r="BV10" i="5"/>
  <c r="BU10" i="5"/>
  <c r="BV9" i="5"/>
  <c r="BU9" i="5"/>
  <c r="BV8" i="5"/>
  <c r="BU8" i="5"/>
  <c r="BV7" i="5"/>
  <c r="BU7" i="5"/>
  <c r="BV6" i="5"/>
  <c r="BU6" i="5"/>
  <c r="BV5" i="5"/>
  <c r="BW4" i="5"/>
  <c r="BU4" i="5"/>
  <c r="BV17" i="5" l="1"/>
  <c r="BV18" i="5"/>
  <c r="BU5" i="5"/>
  <c r="BV4" i="5"/>
  <c r="BW8" i="5"/>
  <c r="BY7" i="5"/>
  <c r="BW10" i="5"/>
  <c r="BY9" i="5"/>
  <c r="BW12" i="5"/>
  <c r="BY11" i="5"/>
  <c r="BW14" i="5"/>
  <c r="BY13" i="5"/>
  <c r="BW16" i="5"/>
  <c r="BY15" i="5"/>
  <c r="BW18" i="5"/>
  <c r="BY17" i="5"/>
  <c r="BW20" i="5"/>
  <c r="BY19" i="5"/>
  <c r="BW22" i="5"/>
  <c r="BY21" i="5"/>
  <c r="BW6" i="5"/>
  <c r="BY5" i="5"/>
  <c r="BX6" i="5"/>
  <c r="BZ5" i="5"/>
  <c r="BX8" i="5"/>
  <c r="BZ7" i="5"/>
  <c r="BX10" i="5"/>
  <c r="BZ9" i="5"/>
  <c r="BX12" i="5"/>
  <c r="BZ11" i="5"/>
  <c r="BX14" i="5"/>
  <c r="BZ13" i="5"/>
  <c r="BX16" i="5"/>
  <c r="BZ15" i="5"/>
  <c r="BX18" i="5"/>
  <c r="BZ17" i="5"/>
  <c r="BX20" i="5"/>
  <c r="BZ19" i="5"/>
  <c r="BX22" i="5"/>
  <c r="BZ21" i="5"/>
  <c r="BW7" i="5"/>
  <c r="BY6" i="5"/>
  <c r="BW9" i="5"/>
  <c r="BY8" i="5"/>
  <c r="BW11" i="5"/>
  <c r="BY10" i="5"/>
  <c r="BW13" i="5"/>
  <c r="BY12" i="5"/>
  <c r="BW15" i="5"/>
  <c r="BY14" i="5"/>
  <c r="BW17" i="5"/>
  <c r="BY16" i="5"/>
  <c r="BW19" i="5"/>
  <c r="BY18" i="5"/>
  <c r="BW21" i="5"/>
  <c r="BY20" i="5"/>
  <c r="BW23" i="5"/>
  <c r="BY22" i="5"/>
  <c r="BX7" i="5"/>
  <c r="BZ6" i="5"/>
  <c r="BX9" i="5"/>
  <c r="BZ8" i="5"/>
  <c r="BX11" i="5"/>
  <c r="BZ10" i="5"/>
  <c r="BX13" i="5"/>
  <c r="BZ12" i="5"/>
  <c r="BX15" i="5"/>
  <c r="BZ14" i="5"/>
  <c r="BX17" i="5"/>
  <c r="BZ16" i="5"/>
  <c r="BX19" i="5"/>
  <c r="BZ18" i="5"/>
  <c r="BX21" i="5"/>
  <c r="BZ20" i="5"/>
  <c r="BX23" i="5"/>
  <c r="BZ22" i="5"/>
  <c r="BW5" i="5"/>
  <c r="BY4" i="5"/>
  <c r="BX4" i="5"/>
  <c r="BZ3" i="5"/>
  <c r="BX5" i="5"/>
  <c r="BZ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E1" i="5" l="1"/>
  <c r="X2" i="5"/>
  <c r="W2" i="5"/>
  <c r="V2" i="5"/>
  <c r="U2" i="5"/>
  <c r="T2" i="5"/>
  <c r="S2" i="5"/>
  <c r="R2" i="5"/>
  <c r="Q2" i="5"/>
  <c r="P2" i="5"/>
  <c r="O2" i="5"/>
  <c r="A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X23" i="5"/>
  <c r="W23" i="5"/>
  <c r="V23" i="5"/>
  <c r="P23" i="5"/>
  <c r="O23" i="5"/>
  <c r="N23" i="5"/>
  <c r="M23" i="5"/>
  <c r="L23" i="5"/>
  <c r="K23" i="5"/>
  <c r="X22" i="5"/>
  <c r="W22" i="5"/>
  <c r="V22" i="5"/>
  <c r="R22" i="5"/>
  <c r="Q22" i="5"/>
  <c r="P22" i="5"/>
  <c r="O22" i="5"/>
  <c r="N22" i="5"/>
  <c r="M22" i="5"/>
  <c r="L22" i="5"/>
  <c r="K22" i="5"/>
  <c r="W21" i="5"/>
  <c r="V21" i="5"/>
  <c r="R21" i="5"/>
  <c r="Q21" i="5"/>
  <c r="P21" i="5"/>
  <c r="O21" i="5"/>
  <c r="N21" i="5"/>
  <c r="M21" i="5"/>
  <c r="L21" i="5"/>
  <c r="K21" i="5"/>
  <c r="W20" i="5"/>
  <c r="V20" i="5"/>
  <c r="R20" i="5"/>
  <c r="Q20" i="5"/>
  <c r="P20" i="5"/>
  <c r="O20" i="5"/>
  <c r="N20" i="5"/>
  <c r="M20" i="5"/>
  <c r="L20" i="5"/>
  <c r="K20" i="5"/>
  <c r="W19" i="5"/>
  <c r="V19" i="5"/>
  <c r="R19" i="5"/>
  <c r="Q19" i="5"/>
  <c r="P19" i="5"/>
  <c r="O19" i="5"/>
  <c r="N19" i="5"/>
  <c r="M19" i="5"/>
  <c r="L19" i="5"/>
  <c r="K19" i="5"/>
  <c r="W18" i="5"/>
  <c r="V18" i="5"/>
  <c r="Q18" i="5"/>
  <c r="P18" i="5"/>
  <c r="O18" i="5"/>
  <c r="N18" i="5"/>
  <c r="M18" i="5"/>
  <c r="L18" i="5"/>
  <c r="K18" i="5"/>
  <c r="W17" i="5"/>
  <c r="V17" i="5"/>
  <c r="R17" i="5"/>
  <c r="Q17" i="5"/>
  <c r="P17" i="5"/>
  <c r="O17" i="5"/>
  <c r="N17" i="5"/>
  <c r="M17" i="5"/>
  <c r="L17" i="5"/>
  <c r="K17" i="5"/>
  <c r="W16" i="5"/>
  <c r="V16" i="5"/>
  <c r="R16" i="5"/>
  <c r="Q16" i="5"/>
  <c r="P16" i="5"/>
  <c r="O16" i="5"/>
  <c r="N16" i="5"/>
  <c r="M16" i="5"/>
  <c r="L16" i="5"/>
  <c r="K16" i="5"/>
  <c r="W15" i="5"/>
  <c r="V15" i="5"/>
  <c r="R15" i="5"/>
  <c r="Q15" i="5"/>
  <c r="P15" i="5"/>
  <c r="O15" i="5"/>
  <c r="N15" i="5"/>
  <c r="M15" i="5"/>
  <c r="L15" i="5"/>
  <c r="K15" i="5"/>
  <c r="W14" i="5"/>
  <c r="V14" i="5"/>
  <c r="R14" i="5"/>
  <c r="Q14" i="5"/>
  <c r="P14" i="5"/>
  <c r="O14" i="5"/>
  <c r="N14" i="5"/>
  <c r="M14" i="5"/>
  <c r="L14" i="5"/>
  <c r="K14" i="5"/>
  <c r="W13" i="5"/>
  <c r="V13" i="5"/>
  <c r="R13" i="5"/>
  <c r="Q13" i="5"/>
  <c r="P13" i="5"/>
  <c r="O13" i="5"/>
  <c r="N13" i="5"/>
  <c r="M13" i="5"/>
  <c r="L13" i="5"/>
  <c r="K13" i="5"/>
  <c r="W12" i="5"/>
  <c r="V12" i="5"/>
  <c r="R12" i="5"/>
  <c r="Q12" i="5"/>
  <c r="P12" i="5"/>
  <c r="O12" i="5"/>
  <c r="N12" i="5"/>
  <c r="M12" i="5"/>
  <c r="L12" i="5"/>
  <c r="K12" i="5"/>
  <c r="W11" i="5"/>
  <c r="V11" i="5"/>
  <c r="R11" i="5"/>
  <c r="Q11" i="5"/>
  <c r="P11" i="5"/>
  <c r="O11" i="5"/>
  <c r="N11" i="5"/>
  <c r="M11" i="5"/>
  <c r="L11" i="5"/>
  <c r="K11" i="5"/>
  <c r="W10" i="5"/>
  <c r="V10" i="5"/>
  <c r="R10" i="5"/>
  <c r="Q10" i="5"/>
  <c r="P10" i="5"/>
  <c r="O10" i="5"/>
  <c r="N10" i="5"/>
  <c r="M10" i="5"/>
  <c r="L10" i="5"/>
  <c r="K10" i="5"/>
  <c r="W9" i="5"/>
  <c r="V9" i="5"/>
  <c r="R9" i="5"/>
  <c r="Q9" i="5"/>
  <c r="P9" i="5"/>
  <c r="O9" i="5"/>
  <c r="N9" i="5"/>
  <c r="M9" i="5"/>
  <c r="L9" i="5"/>
  <c r="K9" i="5"/>
  <c r="W8" i="5"/>
  <c r="V8" i="5"/>
  <c r="R8" i="5"/>
  <c r="Q8" i="5"/>
  <c r="P8" i="5"/>
  <c r="O8" i="5"/>
  <c r="N8" i="5"/>
  <c r="M8" i="5"/>
  <c r="L8" i="5"/>
  <c r="K8" i="5"/>
  <c r="W7" i="5"/>
  <c r="V7" i="5"/>
  <c r="R7" i="5"/>
  <c r="Q7" i="5"/>
  <c r="P7" i="5"/>
  <c r="O7" i="5"/>
  <c r="N7" i="5"/>
  <c r="M7" i="5"/>
  <c r="L7" i="5"/>
  <c r="K7" i="5"/>
  <c r="W6" i="5"/>
  <c r="V6" i="5"/>
  <c r="R6" i="5"/>
  <c r="Q6" i="5"/>
  <c r="P6" i="5"/>
  <c r="O6" i="5"/>
  <c r="N6" i="5"/>
  <c r="M6" i="5"/>
  <c r="L6" i="5"/>
  <c r="K6" i="5"/>
  <c r="W5" i="5"/>
  <c r="V5" i="5"/>
  <c r="R5" i="5"/>
  <c r="Q5" i="5"/>
  <c r="P5" i="5"/>
  <c r="O5" i="5"/>
  <c r="N5" i="5"/>
  <c r="M5" i="5"/>
  <c r="L5" i="5"/>
  <c r="K5" i="5"/>
  <c r="W4" i="5"/>
  <c r="V4" i="5"/>
  <c r="R4" i="5"/>
  <c r="Q4" i="5"/>
  <c r="P4" i="5"/>
  <c r="O4" i="5"/>
  <c r="N4" i="5"/>
  <c r="M4" i="5"/>
  <c r="L4" i="5"/>
  <c r="K4" i="5"/>
  <c r="A5" i="5"/>
  <c r="A4" i="5"/>
  <c r="A3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D1" i="5"/>
  <c r="C1" i="5"/>
  <c r="B1" i="5"/>
  <c r="W3" i="5"/>
  <c r="V3" i="5"/>
  <c r="R3" i="5"/>
  <c r="Q3" i="5"/>
  <c r="P3" i="5"/>
  <c r="O3" i="5"/>
  <c r="N3" i="5"/>
  <c r="M3" i="5"/>
  <c r="L3" i="5"/>
  <c r="K3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1" i="5"/>
  <c r="A6" i="5"/>
  <c r="S8" i="5"/>
  <c r="Q23" i="5"/>
  <c r="S22" i="5"/>
  <c r="S21" i="5"/>
  <c r="S20" i="5"/>
  <c r="S19" i="5"/>
  <c r="T17" i="5"/>
  <c r="T16" i="5"/>
  <c r="T15" i="5"/>
  <c r="T14" i="5"/>
  <c r="S13" i="5"/>
  <c r="T12" i="5"/>
  <c r="T11" i="5"/>
  <c r="S10" i="5"/>
  <c r="T9" i="5"/>
  <c r="T7" i="5"/>
  <c r="S6" i="5"/>
  <c r="T5" i="5"/>
  <c r="T4" i="5"/>
  <c r="S3" i="5"/>
  <c r="N31" i="6"/>
  <c r="I31" i="6"/>
  <c r="L31" i="6" s="1"/>
  <c r="H31" i="6"/>
  <c r="O30" i="6"/>
  <c r="J30" i="6"/>
  <c r="K30" i="6" s="1"/>
  <c r="O29" i="6"/>
  <c r="J29" i="6"/>
  <c r="K29" i="6" s="1"/>
  <c r="O28" i="6"/>
  <c r="J28" i="6"/>
  <c r="K28" i="6" s="1"/>
  <c r="O27" i="6"/>
  <c r="J27" i="6"/>
  <c r="K27" i="6" s="1"/>
  <c r="O26" i="6"/>
  <c r="J26" i="6"/>
  <c r="K26" i="6" s="1"/>
  <c r="O25" i="6"/>
  <c r="J25" i="6"/>
  <c r="K25" i="6" s="1"/>
  <c r="O24" i="6"/>
  <c r="J24" i="6"/>
  <c r="K24" i="6" s="1"/>
  <c r="O23" i="6"/>
  <c r="J23" i="6"/>
  <c r="K23" i="6" s="1"/>
  <c r="O22" i="6"/>
  <c r="J22" i="6"/>
  <c r="K22" i="6" s="1"/>
  <c r="O21" i="6"/>
  <c r="J21" i="6"/>
  <c r="K21" i="6" s="1"/>
  <c r="L23" i="6" l="1"/>
  <c r="T19" i="5"/>
  <c r="L27" i="6"/>
  <c r="T20" i="5"/>
  <c r="S9" i="5"/>
  <c r="S11" i="5"/>
  <c r="S12" i="5"/>
  <c r="S7" i="5"/>
  <c r="S16" i="5"/>
  <c r="S4" i="5"/>
  <c r="S14" i="5"/>
  <c r="T3" i="5"/>
  <c r="S5" i="5"/>
  <c r="T21" i="5"/>
  <c r="T8" i="5"/>
  <c r="L22" i="6"/>
  <c r="L26" i="6"/>
  <c r="L30" i="6"/>
  <c r="T22" i="5"/>
  <c r="L21" i="6"/>
  <c r="L25" i="6"/>
  <c r="L29" i="6"/>
  <c r="S15" i="5"/>
  <c r="L24" i="6"/>
  <c r="L28" i="6"/>
  <c r="O31" i="6"/>
  <c r="T13" i="5"/>
  <c r="T6" i="5"/>
  <c r="S17" i="5"/>
  <c r="J31" i="6"/>
  <c r="K31" i="6" s="1"/>
  <c r="T10" i="5" l="1"/>
  <c r="T18" i="5" l="1"/>
  <c r="S18" i="5"/>
  <c r="R18" i="5"/>
  <c r="U9" i="5" l="1"/>
  <c r="U10" i="5"/>
  <c r="U6" i="5"/>
  <c r="U8" i="5"/>
  <c r="U7" i="5"/>
  <c r="U11" i="5"/>
  <c r="U17" i="5"/>
  <c r="U16" i="5"/>
  <c r="U15" i="5"/>
  <c r="U19" i="5"/>
  <c r="U20" i="5"/>
  <c r="U22" i="5"/>
  <c r="U21" i="5"/>
  <c r="U14" i="5"/>
  <c r="U12" i="5"/>
  <c r="U4" i="5"/>
  <c r="R23" i="5"/>
  <c r="U23" i="5"/>
  <c r="U13" i="5"/>
  <c r="U3" i="5"/>
  <c r="U5" i="5"/>
  <c r="U18" i="5"/>
  <c r="T23" i="5" l="1"/>
  <c r="S23" i="5"/>
</calcChain>
</file>

<file path=xl/comments1.xml><?xml version="1.0" encoding="utf-8"?>
<comments xmlns="http://schemas.openxmlformats.org/spreadsheetml/2006/main">
  <authors>
    <author>temp</author>
  </authors>
  <commentList>
    <comment ref="J21" authorId="0" shapeId="0">
      <text>
        <r>
          <rPr>
            <b/>
            <sz val="9"/>
            <color indexed="81"/>
            <rFont val="Segoe UI"/>
            <family val="2"/>
          </rPr>
          <t>Marcelo Aparecido Gabriel:
Essa análise precisa ser complementada com as estimativas da area de comunicação do CAU/SP em relação ao desenvolvimento dos materiais que constam na descrição da ação.</t>
        </r>
      </text>
    </comment>
    <comment ref="J28" authorId="0" shapeId="0">
      <text>
        <r>
          <rPr>
            <b/>
            <sz val="9"/>
            <color indexed="81"/>
            <rFont val="Segoe UI"/>
            <family val="2"/>
          </rPr>
          <t>Marcelo Aparecido Gabriel:
O quantitativo dessa ação está com 14, más lendo a descrição da ação, entendo que serão realizadas 7 reuniões, por isso, para o calculo orçamentário, considerei 7 reuniões, más foi feito questionamento a comissão para esclarecer esse ponto. A comissão respondeu o questionamento confirmando que serão realizadas 7 reuniões para essa ação.</t>
        </r>
      </text>
    </comment>
    <comment ref="J31" authorId="0" shapeId="0">
      <text>
        <r>
          <rPr>
            <b/>
            <sz val="9"/>
            <color indexed="81"/>
            <rFont val="Segoe UI"/>
            <family val="2"/>
          </rPr>
          <t>Marcelo Aparecido Gabriel:
Essa análise precisa ser complementada pela estimativa da/as area/as relacionada/as a participações em eventos e passagens aéreas.
Marcelo Aparecido Gabriel:
24/05/2021 - Foram inseridos valores calculados com base em informações passadas pela área responsável por passagens aéreas.
Marcelo Aparecido Gabriel:
28/05/2021 - Considerei o que cada conselheiro receberá como diára (fazendo o ajuste sugerido pela Vanessa por e-mail para não considerar o deslocamento nesses casos), somado ao custo das passagens aéreas. No caso das passagens, considerei o valor da tabela na base de calculo multiplicado por 2, pois refere-se ao custo de ida e volta.</t>
        </r>
      </text>
    </comment>
    <comment ref="J32" authorId="0" shapeId="0">
      <text>
        <r>
          <rPr>
            <b/>
            <sz val="9"/>
            <color indexed="81"/>
            <rFont val="Segoe UI"/>
            <family val="2"/>
          </rPr>
          <t>Marcelo aparecido Gabriel:
Essa análise precisa ser complementada pelas estimativas das areas de eventos e de capacitação do CAU/SP.</t>
        </r>
      </text>
    </comment>
  </commentList>
</comments>
</file>

<file path=xl/comments2.xml><?xml version="1.0" encoding="utf-8"?>
<comments xmlns="http://schemas.openxmlformats.org/spreadsheetml/2006/main">
  <authors>
    <author>temp</author>
  </authors>
  <commentList>
    <comment ref="C10" authorId="0" shapeId="0">
      <text>
        <r>
          <rPr>
            <b/>
            <sz val="9"/>
            <color indexed="81"/>
            <rFont val="Segoe UI"/>
            <family val="2"/>
          </rPr>
          <t>Marcelo Aparecido Gabriel:
Valor de 2020.</t>
        </r>
      </text>
    </comment>
    <comment ref="E10" authorId="0" shapeId="0">
      <text>
        <r>
          <rPr>
            <b/>
            <sz val="9"/>
            <color indexed="81"/>
            <rFont val="Segoe UI"/>
            <family val="2"/>
          </rPr>
          <t>Marcelo Aparecido Gabriel:
Valor de 2020.</t>
        </r>
      </text>
    </comment>
  </commentList>
</comments>
</file>

<file path=xl/sharedStrings.xml><?xml version="1.0" encoding="utf-8"?>
<sst xmlns="http://schemas.openxmlformats.org/spreadsheetml/2006/main" count="1097" uniqueCount="683">
  <si>
    <t>Anexo 1.4 - Quadro Descritivo de Ações e Metas do Plano de Ação - Programação 2020</t>
  </si>
  <si>
    <t>Obs:  O anexo 1.4  deve ser preenchido para todos os projetos/atividades de 2020, apresentando as ações, quantificação e descrição da meta, resultados por ação e o indicador da ação. 
As informações devem ser transcritas para Quadro Geral. As células sinalizadas, em cinza, são fórmulas e não devem ser modificadas.</t>
  </si>
  <si>
    <t>Unidade Organizacional:</t>
  </si>
  <si>
    <t xml:space="preserve">Responsável Projeto/Atividade: </t>
  </si>
  <si>
    <t xml:space="preserve">Tipo (Projeto, Atividade, Projeto Específico): </t>
  </si>
  <si>
    <t>ATIVIDADE</t>
  </si>
  <si>
    <t>PROJETO</t>
  </si>
  <si>
    <t>Indicador Vinculado ( preenchimento opcional)</t>
  </si>
  <si>
    <t>Denominação do Projeto ou Atividade :</t>
  </si>
  <si>
    <t>PROJETO ESPECÍFICO</t>
  </si>
  <si>
    <t>Objetivo Geral :</t>
  </si>
  <si>
    <t xml:space="preserve">Objetivo Estratégico Principal : </t>
  </si>
  <si>
    <t>Promover o exercício ético e qualificado da profissão</t>
  </si>
  <si>
    <t xml:space="preserve">Objetivo Estratégico  ODS  ( preenchimento facultativo) : </t>
  </si>
  <si>
    <t>06 - Água limpa e saneamento</t>
  </si>
  <si>
    <t xml:space="preserve">Resultado esperado do Projeto/Atividade: </t>
  </si>
  <si>
    <t>Nº</t>
  </si>
  <si>
    <t>Descrição da Ação</t>
  </si>
  <si>
    <t>Período de Execução</t>
  </si>
  <si>
    <t>Custo da Ação (R$)</t>
  </si>
  <si>
    <t>Variação</t>
  </si>
  <si>
    <t>% Partic.
(G)</t>
  </si>
  <si>
    <t>Elementos de despesa</t>
  </si>
  <si>
    <t>Fundo de Apoio</t>
  </si>
  <si>
    <t>Responsável pela Execução</t>
  </si>
  <si>
    <t>Metas Físicas</t>
  </si>
  <si>
    <t xml:space="preserve">Resultados Esperados </t>
  </si>
  <si>
    <t>Início</t>
  </si>
  <si>
    <t>Término</t>
  </si>
  <si>
    <t>Programação 2019
(A)</t>
  </si>
  <si>
    <t>Programação 2020
(B)</t>
  </si>
  <si>
    <t>Valores                        (C=B-A)</t>
  </si>
  <si>
    <t>%
(D=C/A)</t>
  </si>
  <si>
    <t xml:space="preserve">A custear com Recursos do Fundo de Apoio (R$) </t>
  </si>
  <si>
    <t>% Utilização do Fundo de Apoio</t>
  </si>
  <si>
    <t>Meta da Ação  (Quant.)</t>
  </si>
  <si>
    <t>Descrições das Ações</t>
  </si>
  <si>
    <t>Ações Estratégicas Prioritárias</t>
  </si>
  <si>
    <r>
      <t>Número de Atendimentos/ano oriundos dos profissionais da arquitetura e urbanismo e da sociedade</t>
    </r>
    <r>
      <rPr>
        <b/>
        <sz val="20"/>
        <color indexed="8"/>
        <rFont val="Calibri"/>
        <family val="2"/>
      </rPr>
      <t xml:space="preserve"> , sendo XX via telefone; XX via presencial; XX GAD; XX via WhatsApp, etc... (valor previsto)</t>
    </r>
  </si>
  <si>
    <t xml:space="preserve"> Atendimento Eletrônico</t>
  </si>
  <si>
    <r>
      <t xml:space="preserve">Aumento dos índices de satisfação e melhoria dos processos de atendimentos aos profissionais de arquitetura e urbanismo e a sociedade em até 30 dias (Indicador - </t>
    </r>
    <r>
      <rPr>
        <b/>
        <sz val="20"/>
        <color indexed="8"/>
        <rFont val="Calibri"/>
        <family val="2"/>
      </rPr>
      <t>número de solicitações tratadas em até 30 dias</t>
    </r>
    <r>
      <rPr>
        <sz val="20"/>
        <color indexed="8"/>
        <rFont val="Calibri"/>
        <family val="2"/>
      </rPr>
      <t>)</t>
    </r>
  </si>
  <si>
    <t xml:space="preserve">Reserva de Contingência </t>
  </si>
  <si>
    <t xml:space="preserve">EXEMPLO </t>
  </si>
  <si>
    <t>Serviços de Terceiros- Aluguéis e Encargos</t>
  </si>
  <si>
    <t>Total</t>
  </si>
  <si>
    <t>LEGENDA: P = PROJETO/ A = ATIVIDADE/ FP = FUNDO DE APOIO</t>
  </si>
  <si>
    <t>Comentários/Justificativas:</t>
  </si>
  <si>
    <t>Legenda: Situação da Ação e Metas</t>
  </si>
  <si>
    <t>(1)</t>
  </si>
  <si>
    <t>Inicial</t>
  </si>
  <si>
    <t>(2)</t>
  </si>
  <si>
    <t>Nova</t>
  </si>
  <si>
    <t>(3)</t>
  </si>
  <si>
    <t>Excluída</t>
  </si>
  <si>
    <t>(4)</t>
  </si>
  <si>
    <t>Reformulada</t>
  </si>
  <si>
    <t>Orientações para o Quadro Descritivo:</t>
  </si>
  <si>
    <r>
      <rPr>
        <b/>
        <sz val="20"/>
        <color indexed="8"/>
        <rFont val="Calibri"/>
        <family val="2"/>
      </rPr>
      <t xml:space="preserve">1. Unidade Responsável : </t>
    </r>
    <r>
      <rPr>
        <sz val="20"/>
        <color indexed="8"/>
        <rFont val="Calibri"/>
        <family val="2"/>
      </rPr>
      <t xml:space="preserve">nome da Unidade Organizacional, na forma do organograma, Colegiado e o nome das Comissões Permanentes e Especiais que serão responsáveis pelo projeto/atividade.
</t>
    </r>
    <r>
      <rPr>
        <b/>
        <sz val="20"/>
        <color indexed="8"/>
        <rFont val="Calibri"/>
        <family val="2"/>
      </rPr>
      <t>2.Tipo (Projeto / Atividade/ Projeto Específico):</t>
    </r>
    <r>
      <rPr>
        <sz val="20"/>
        <color indexed="8"/>
        <rFont val="Calibri"/>
        <family val="2"/>
      </rPr>
      <t xml:space="preserve">
• Projeto (P): nome do Projeto. O Projeto compreende um conjunto de ações inter-relacionadas, coordenadas e orientadas para o alcance de resultados, com prazo e recursos definidos.
• Projeto Específico(PE): projeto planejado para incorporação dos recursos oriundos de Saldos de Exercícios Anteriores, de acordo com a deliberação plenária nº 84-03/2019, que prevê “autorizar a utilização de superávit financeiro, apurado no balanço patrimonial do exercício imediatamente anterior, em despesas de capital e em projetos específicos com seus respectivos Planos de Trabalho e com duração não superior a um exercício, de caráter não continuado, em ações cuja realização seja suportada por despesas de natureza corrente”.
• Atividade (A): nome da Atividade. A Atividade compreende um conjunto de ações permanentes e rotineiras relacionadas à gestão do CAU/BR, que contribuem para a melhoria do desempenho da Entidade.
</t>
    </r>
    <r>
      <rPr>
        <b/>
        <sz val="20"/>
        <color indexed="8"/>
        <rFont val="Calibri"/>
        <family val="2"/>
      </rPr>
      <t xml:space="preserve">3.Indicador Vinculado ( preenchimento opcional): </t>
    </r>
    <r>
      <rPr>
        <sz val="20"/>
        <color indexed="8"/>
        <rFont val="Calibri"/>
        <family val="2"/>
      </rPr>
      <t xml:space="preserve">selecionar o indicador vinculado a este projeto/atividade.
</t>
    </r>
    <r>
      <rPr>
        <b/>
        <sz val="20"/>
        <color indexed="8"/>
        <rFont val="Calibri"/>
        <family val="2"/>
      </rPr>
      <t xml:space="preserve">4. FP: fundo de apoio. </t>
    </r>
    <r>
      <rPr>
        <sz val="20"/>
        <color indexed="8"/>
        <rFont val="Calibri"/>
        <family val="2"/>
      </rPr>
      <t xml:space="preserve">Informar se o projeto ou atividade será financiada por recursos oriundos do fundo de apoio dos CAU/UF, apenas para os CAU/Básicos. </t>
    </r>
    <r>
      <rPr>
        <b/>
        <sz val="20"/>
        <color indexed="8"/>
        <rFont val="Calibri"/>
        <family val="2"/>
      </rPr>
      <t>Atenção:</t>
    </r>
    <r>
      <rPr>
        <sz val="20"/>
        <color indexed="8"/>
        <rFont val="Calibri"/>
        <family val="2"/>
      </rPr>
      <t xml:space="preserve">Cabe salientar que os CAU Básico, na elaboração de sua programação para 2020, deverão observar com maior rigor todos os procedimentos e estratégias estabelecidas nas presentes Diretrizes e na Resolução nº 119, valendo ressaltar “Art. 6° Os recursos provenientes do Fundo de Apoio deverão ser utilizados em estrita conformidade com o Plano de Ação aprovado, sendo vedada a sua utilização para despesas de capital”. Vale ressaltar também  que a participação nas reuniões plenárias ampliadas e o valor do CSC devem ser custeados pelo Fundo de Apoio.
</t>
    </r>
    <r>
      <rPr>
        <b/>
        <sz val="20"/>
        <color indexed="8"/>
        <rFont val="Calibri"/>
        <family val="2"/>
      </rPr>
      <t xml:space="preserve">5. Denominação: </t>
    </r>
    <r>
      <rPr>
        <sz val="20"/>
        <color indexed="8"/>
        <rFont val="Calibri"/>
        <family val="2"/>
      </rPr>
      <t xml:space="preserve">nome do Projeto ou Atividade.
</t>
    </r>
    <r>
      <rPr>
        <b/>
        <sz val="20"/>
        <color indexed="8"/>
        <rFont val="Calibri"/>
        <family val="2"/>
      </rPr>
      <t>6. Objetivo Geral (Projeto / Atividade):</t>
    </r>
    <r>
      <rPr>
        <sz val="20"/>
        <color indexed="8"/>
        <rFont val="Calibri"/>
        <family val="2"/>
      </rPr>
      <t xml:space="preserve"> é a motivação geral e a síntese dos efeitos que se deseja produzir, no horizonte de tempo do projeto. Deve ser desafiador e possuir uma ligação direta com as necessidades do público-alvo (interno e externo). Por isso, sua formulação está associada à transformação desejada, traduzida pelos resultados do projeto.
As perguntas a serem respondidas com esta formulação são:
• O que se quer agregar com este projeto?
• Quais os ganhos a serem perseguidos? 
• Quais as mudanças a serem alcançadas, na situação atual, ao final do projeto?
Nas Atividades, o Objetivo Geral deve descrever a finalidade da atividade, com concisão e precisão.
</t>
    </r>
    <r>
      <rPr>
        <b/>
        <sz val="20"/>
        <color indexed="8"/>
        <rFont val="Calibri"/>
        <family val="2"/>
      </rPr>
      <t xml:space="preserve">7. Objetivos Estratégicos: </t>
    </r>
    <r>
      <rPr>
        <sz val="20"/>
        <color indexed="8"/>
        <rFont val="Calibri"/>
        <family val="2"/>
      </rPr>
      <t xml:space="preserve">neste campo deve ser informado o objetivo estratégico ao qual o projeto ou atividade está diretamente relacionado (principal). Foram estabelecidos 14 (quatorze) objetivos estratégicos, de acordo com o Mapa Estratégico do CAU.
</t>
    </r>
    <r>
      <rPr>
        <b/>
        <sz val="20"/>
        <color indexed="8"/>
        <rFont val="Calibri"/>
        <family val="2"/>
      </rPr>
      <t xml:space="preserve">8. Objetivos de Desenvolvimento Sustentável (Facultativo): </t>
    </r>
    <r>
      <rPr>
        <sz val="20"/>
        <color indexed="8"/>
        <rFont val="Calibri"/>
        <family val="2"/>
      </rPr>
      <t xml:space="preserve">são uma agenda mundial adotada durante a Cúpula das Nações Unidas sobre o Desenvolvimento Sustentável, composta por 17 objetivos e 169 metas a serem atingidos até 2030. 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2020.
</t>
    </r>
    <r>
      <rPr>
        <b/>
        <sz val="20"/>
        <color indexed="8"/>
        <rFont val="Calibri"/>
        <family val="2"/>
      </rPr>
      <t xml:space="preserve">9. Resultados: </t>
    </r>
    <r>
      <rPr>
        <sz val="20"/>
        <color indexed="8"/>
        <rFont val="Calibri"/>
        <family val="2"/>
      </rPr>
      <t xml:space="preserve">os resultados são os efeitos que devem ser produzidos com a execução do projeto/atividade, dentro do seu horizonte do tempo. Refletem o objetivo geral do projeto/atividade e representam o seu desdobramento em metas mensuráveis.
Resultado = Transformação + Indicador + Meta + Prazo 
</t>
    </r>
    <r>
      <rPr>
        <b/>
        <sz val="20"/>
        <color indexed="8"/>
        <rFont val="Calibri"/>
        <family val="2"/>
      </rPr>
      <t xml:space="preserve">10.Metas Físicas: </t>
    </r>
    <r>
      <rPr>
        <sz val="20"/>
        <color indexed="8"/>
        <rFont val="Calibri"/>
        <family val="2"/>
      </rPr>
      <t>bem ou serviço qualificado e quantificado resultante da execução da ação. Para efeito de padronização, as metas são organizadas em dois conjuntos
a) Quantificação da meta: consiste no quantitativo da ação. 
b) Descrição da meta:
i. Metas de atendimento - consiste na intenção, expressa numericamente, de cada ação quanto a pessoas (físicas ou jurídicas) a serem beneficiadas pelo projeto. Exemplo: número de pessoas capacitadas. 
ii. Metas de entrega - consistem na intenção, expressa numericamente, de cada ação quanto a bens, serviços ou processos realizados para contribuir com o alcance dos resultados previstos no projeto. Exemplo: equipamentos adquiridos.
• Meta da Ação: mensurar a quantidade que deseja alcançar com a realização da ação. 
• Ações: ações são iniciativas especificas que devem ser executadas dentro de um projeto ou de uma atividade para produzir os resultados estabelecidos. 
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
• Ações Estratégicas Prioritárias: selecionar as ações que melhor se enquadram com o objetivo geral.  A opção "Não se aplica" deve ser utilizada quando a ação descrita não faz parte do rol das "Ações Estratégicas Prioritárias".
11.Resultados esperados:</t>
    </r>
    <r>
      <rPr>
        <b/>
        <sz val="20"/>
        <color indexed="8"/>
        <rFont val="Calibri"/>
        <family val="2"/>
      </rPr>
      <t xml:space="preserve"> </t>
    </r>
    <r>
      <rPr>
        <sz val="20"/>
        <color indexed="8"/>
        <rFont val="Calibri"/>
        <family val="2"/>
      </rPr>
      <t xml:space="preserve">os resultados são os efeitos que devem ser produzidos com a execução da ação, dentro do seu horizonte do tempo. 
</t>
    </r>
    <r>
      <rPr>
        <b/>
        <sz val="20"/>
        <color indexed="8"/>
        <rFont val="Calibri"/>
        <family val="2"/>
      </rPr>
      <t xml:space="preserve">12.Período de Execução: </t>
    </r>
    <r>
      <rPr>
        <sz val="20"/>
        <color indexed="8"/>
        <rFont val="Calibri"/>
        <family val="2"/>
      </rPr>
      <t xml:space="preserve">corresponde ao tempo de duração da ação. As datas de início e término da ação devem ser estabelecidas considerando-se: o tempo necessário à sua execução, o período de maturação para gerar o impacto desejado sobre os resultados e a vinculação com outras ações que a devam preceder ou suceder.
</t>
    </r>
    <r>
      <rPr>
        <b/>
        <sz val="20"/>
        <color indexed="8"/>
        <rFont val="Calibri"/>
        <family val="2"/>
      </rPr>
      <t>13. Custo da ação:</t>
    </r>
    <r>
      <rPr>
        <sz val="20"/>
        <color indexed="8"/>
        <rFont val="Calibri"/>
        <family val="2"/>
      </rPr>
      <t xml:space="preserve"> valor detalhado dos recursos necessários para a realização da ação:
a) Programação “X-1” (valor aprovado no ano anterior): indicar o custo total da ação aprovado no ano anterior;
b) Programação “X” (valor previsto para o ano seguinte): indicar o custo total da ação prevista para o ano seguinte.
• Variação: valor e percentual de variação entre os valores aprovados e os valores previstos.
• % de Participação: indicar o percentual de participação do valor previsto de cada ação sobre o custo total do projeto/ atividade.
</t>
    </r>
    <r>
      <rPr>
        <b/>
        <sz val="20"/>
        <color indexed="8"/>
        <rFont val="Calibri"/>
        <family val="2"/>
      </rPr>
      <t xml:space="preserve">14. Elementos de despesa: </t>
    </r>
    <r>
      <rPr>
        <sz val="20"/>
        <color indexed="8"/>
        <rFont val="Calibri"/>
        <family val="2"/>
      </rPr>
      <t xml:space="preserve">selecionar os elementos de despesas de acordo com as classificações dos grupos no Siscont.
</t>
    </r>
    <r>
      <rPr>
        <b/>
        <sz val="20"/>
        <color indexed="8"/>
        <rFont val="Calibri"/>
        <family val="2"/>
      </rPr>
      <t xml:space="preserve">15. A custear com Recursos do Fundo de Apoio: </t>
    </r>
    <r>
      <rPr>
        <sz val="20"/>
        <color indexed="8"/>
        <rFont val="Calibri"/>
        <family val="2"/>
      </rPr>
      <t xml:space="preserve">compreende o valor que será custeado com recursos do Fundo de Apoio em cada elemento de despesas.
</t>
    </r>
    <r>
      <rPr>
        <b/>
        <sz val="20"/>
        <color indexed="8"/>
        <rFont val="Calibri"/>
        <family val="2"/>
      </rPr>
      <t>16. Responsável pela Execução –</t>
    </r>
    <r>
      <rPr>
        <sz val="20"/>
        <color indexed="8"/>
        <rFont val="Calibri"/>
        <family val="2"/>
      </rPr>
      <t xml:space="preserve"> nome do responsável pela execução da ação.
</t>
    </r>
  </si>
  <si>
    <t>Identificação do Plano de Ação</t>
  </si>
  <si>
    <t>Indicador Vinculado ( preenchimento opcional):</t>
  </si>
  <si>
    <t>Presidência</t>
  </si>
  <si>
    <t>Departamento Administrativo</t>
  </si>
  <si>
    <t>Departamento Técnico</t>
  </si>
  <si>
    <t>Departamento e Gestão Financeira</t>
  </si>
  <si>
    <t>Assessoria as Comissões de Ética e de Relações Institucionais</t>
  </si>
  <si>
    <t>Departamento de Ensino e Formação</t>
  </si>
  <si>
    <t>Comissão Ordinária</t>
  </si>
  <si>
    <t>Comissão Especial</t>
  </si>
  <si>
    <t>Comissão Temporária</t>
  </si>
  <si>
    <t xml:space="preserve">Tipo (Projeto, Atividade): </t>
  </si>
  <si>
    <t>Atividade</t>
  </si>
  <si>
    <t>Projeto</t>
  </si>
  <si>
    <t>01 - Erradicação da pobreza</t>
  </si>
  <si>
    <t>02 - Fome zero e agricultura sustentável</t>
  </si>
  <si>
    <t>03 - Saúde e bem-estar</t>
  </si>
  <si>
    <t>04 - Educação de qualidade</t>
  </si>
  <si>
    <t>05 - Igualdade de gênero</t>
  </si>
  <si>
    <t>07 - Energia limpa e acessível </t>
  </si>
  <si>
    <t>08 - Trabalho decente e crescimento econômico</t>
  </si>
  <si>
    <t>09 - Inovação infraestrutura</t>
  </si>
  <si>
    <t>10 - Redução das desigualdades</t>
  </si>
  <si>
    <t>11 - Cidades e comunidades sustentáveis</t>
  </si>
  <si>
    <t>12 - Consumo e produção responsáveis</t>
  </si>
  <si>
    <t>13 - Ação contra a mudança global do clima</t>
  </si>
  <si>
    <t>14 - Vida na água</t>
  </si>
  <si>
    <t>15 - Vida terrestre</t>
  </si>
  <si>
    <t>16 - Paz, justiça e instituições eficazes</t>
  </si>
  <si>
    <t>17 - Parcerias e meios de implementação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</si>
  <si>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</si>
  <si>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</si>
  <si>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</si>
  <si>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</si>
  <si>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</si>
  <si>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</si>
  <si>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</si>
  <si>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</si>
  <si>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</si>
  <si>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</si>
  <si>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</si>
  <si>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</si>
  <si>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</si>
  <si>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01.01.001 - Presidência - Ações do CAU</t>
  </si>
  <si>
    <t>01.01.002.001 - Acomp. e Reuniões  Extraordinárias com as Comissões, Departamentos e Regionais</t>
  </si>
  <si>
    <t>01.01.003.001 - Setor Jurídico</t>
  </si>
  <si>
    <t>01.01.004.001 - Secretaria da Presidência</t>
  </si>
  <si>
    <t>01.01.005 - Despesas com Diárias e Deslocamentos do Exercício Anterior</t>
  </si>
  <si>
    <t>01.01.006 - Bibiblioteca CAU/SP</t>
  </si>
  <si>
    <t>01.01.007 - Pagamento RH - Setores Lotados diret. na Presidência</t>
  </si>
  <si>
    <t>01.02 - Plenárias - Atividades e Ações</t>
  </si>
  <si>
    <t>01.03 - Conselho Diretor - Atividades e Ações</t>
  </si>
  <si>
    <t>01.04.001 - Funcionamento e Sustentabilidade do CAU/SP</t>
  </si>
  <si>
    <t>01.04.002 - Reforma e Estruturação da Nova SEDE do CAU/SP (Compra da Sede)</t>
  </si>
  <si>
    <t>01.04.003 - Sustentabilidade da Nova Sede</t>
  </si>
  <si>
    <t>01.05.001 - Vice Presidência - Diárias e Deslocamento</t>
  </si>
  <si>
    <t>01.05.002 - Pagamento RH da Vice Presidência</t>
  </si>
  <si>
    <t xml:space="preserve">01.06.001 - Divulgação e Comunicação Institucional </t>
  </si>
  <si>
    <t>01.06.002 - Atividades do Setor de Comunicação</t>
  </si>
  <si>
    <t>01.06.003 - Pagamento RH - Setor de Comunicação</t>
  </si>
  <si>
    <t>01.07.001 - Conselho de Entidades de Arquitetura e Urbanismo SP (CEAU) - Diárias e Deslocamento</t>
  </si>
  <si>
    <t>01.08.001.001 - Regional ABC</t>
  </si>
  <si>
    <t>01.08.002.001 - Bauru/Marília</t>
  </si>
  <si>
    <t>01.08.003.001 - Ribeirão Preto/Franca/Barretos</t>
  </si>
  <si>
    <t>01.08.004.001 - São José dos Campos</t>
  </si>
  <si>
    <t>01.08.005.001 - Santos/Registro</t>
  </si>
  <si>
    <t>01.08.006.001 - Mogi das Cruzes</t>
  </si>
  <si>
    <t>01.08.007.001 - Presidente Prudente</t>
  </si>
  <si>
    <t>01.08.008.001 - Campinas</t>
  </si>
  <si>
    <t>01.08.009.001 - São José do Rio Preto</t>
  </si>
  <si>
    <t>01.08.010.001 - Sorocaba</t>
  </si>
  <si>
    <t>01.08.011 - Pagamento RH - Regionais CAU/SP</t>
  </si>
  <si>
    <t>01.09.001.001 - CAU/SP Itinerante com as Regionais</t>
  </si>
  <si>
    <t>01.09.001.002 -  CAU nas Cidades (Origem: Cons. Diretor) Operacional GEPET</t>
  </si>
  <si>
    <t>01.09.002 - Internacion.- Planej. Estrat. e Estrut. Intermun._Escritórios de Ativ. Urbanisticas e Arq.</t>
  </si>
  <si>
    <t xml:space="preserve">01.09.003 - Viagens: Atividades e Ações dos Conselheiros e Funcionários </t>
  </si>
  <si>
    <t>01.09.004 - Eventos do CAU/SP</t>
  </si>
  <si>
    <t>01.09.005 - Prom. da Arqu. Urb. através da Elab. e Revis. Normas Edit. ABNT (CAU/BR e CAU/SP)</t>
  </si>
  <si>
    <t>01.09.006 - Ações com as entidades que compõe o CEAU</t>
  </si>
  <si>
    <t>01.09.007 - Congresso da UIA - Rio de Janeiro</t>
  </si>
  <si>
    <t>01.10 - Compra e Reforma das Sedes do CAU/SP - Plenária</t>
  </si>
  <si>
    <t>01.11 - Assistência Técnica em Habitações de Interesse Social – ATHIS - Gabinete</t>
  </si>
  <si>
    <t>01.12 - Patrocínio/Parcerias do CAU-SP</t>
  </si>
  <si>
    <t>01.13 - Ouvidoria do CAU/SP (Capacitação)</t>
  </si>
  <si>
    <t>01.14 -  Implantar trab. Colabor. c/ foco na evolu. do SICCAU e Sist. Inf. c/ ênfase na Fiscalização - GEPET</t>
  </si>
  <si>
    <t>02.01.001.002 - Pagamento RH - Departamento Administrativo</t>
  </si>
  <si>
    <t>02.01.002.001 - Capacitação dos Funcionários e Dirigentes do CAU/SP</t>
  </si>
  <si>
    <t>02.01.002.002 - Aprimoramentos do RH e Gestão do Pessoal</t>
  </si>
  <si>
    <t>02.01.003.001 - Departamento Administrativo - Capacitação do Funcionamento do Atendimento</t>
  </si>
  <si>
    <t>02.01.003.002 - Pagto RH de Atendimento</t>
  </si>
  <si>
    <t>02.01.004.001 - Sistema de Gestão da Informação e Documentação - TI</t>
  </si>
  <si>
    <t>02.01.004.002 - Manutenção Física da SEDE CAU/SP</t>
  </si>
  <si>
    <t xml:space="preserve">02.02.001.001 - Elab. Indicadores, avaliação e sistematização das ações de Fiscalização - C. Fixo </t>
  </si>
  <si>
    <t>02.02.001.002 - Pagamento RH - Departamento Técnico Fiscalização - (CEP, C FIS e Fiscais)</t>
  </si>
  <si>
    <t>02.02.001.003 - Pagamento RH - Departamento Técnico Fiscalização - CFIS</t>
  </si>
  <si>
    <t>02.02.001.004 - Pagamento RH - Fiscais</t>
  </si>
  <si>
    <t>02.02.001.005 - Fiscalização nas cidades com os escritórios volantes</t>
  </si>
  <si>
    <t>02.02.002.001 - Fiscalização do CAU-SP - Capacitação (Com Aplicativo)</t>
  </si>
  <si>
    <t>02.02.002.002 - Desenvolvimento de Aplicativo Móvel para Equipe de Fiscalização do CAU/SP</t>
  </si>
  <si>
    <t>02.03.001.001 - Gestão Financeira, Capacit. Reun. Técnicas -Equipes, Ações da Inad. e elab. Sus. Finac. CAU/SP - DGF</t>
  </si>
  <si>
    <t>02.03.001.002 - Pagamento RH - Departamento Financeiro</t>
  </si>
  <si>
    <t>02.03.001.003 - Pagto das Taxas Bancárias e Arpen (DGF) e Sustentação da Gestão Financeira (CAU)</t>
  </si>
  <si>
    <t>02.03.001.004 - Inadimplência</t>
  </si>
  <si>
    <t xml:space="preserve">02.03.002.001 - Observat de Capt de Recursos e projeções; Sistema de Dados (Proj Piloto ) Estrat;Estudos especiais; </t>
  </si>
  <si>
    <t>02.03.002.002 - Arquitetura XXI</t>
  </si>
  <si>
    <t>02.03.002.003 - Planejamento e Ações Estratégicas</t>
  </si>
  <si>
    <t>02.03.003.001 - CAU-SGI (Capacit, Diagnóstico, Pesquisa. Avaliação e SIstemat. de Proposições)</t>
  </si>
  <si>
    <t>02.03.003.002 - Gestão e Transição Financeira com Capacticação, Dianóstico e Avaliação</t>
  </si>
  <si>
    <t>02.03.004.001 - CSC CAU (Transferências de recursos)</t>
  </si>
  <si>
    <t>02.03.004.002.001 - SISCAF (Manutenção e Treinamento)</t>
  </si>
  <si>
    <t>02.03.004.002.002 - Relatório Mensal e Aprimoramentos (Capacitação)</t>
  </si>
  <si>
    <t>02.03.004.002.003 - Plataforma T.I. e SGI</t>
  </si>
  <si>
    <t>02.03.004.003 - Outras despesas do CSC (0800 e TAQ 2018)</t>
  </si>
  <si>
    <t>02.03.005 - Fundo de Apoio aos CAU's Básicos. Transf. De Recursos e acomp. das Atividade e Ações</t>
  </si>
  <si>
    <t>02.04.001.002 - Pagamento RH - Comissão de Ética e Comissão de Relações Institucionais</t>
  </si>
  <si>
    <t>02.05.001.002 - Pagamento RH - Departamento de Ensino e Formação</t>
  </si>
  <si>
    <t>03.01.001 - Comissão de Ética e Disciplina do CAU/SP (CED – CAU/SP) - Atividades e Ações</t>
  </si>
  <si>
    <t>03.02.001 - Comissão de Ensino e Formação do CAU/SP (CEF – CAU/SP) - Atividades e Ações</t>
  </si>
  <si>
    <t>03.02.002 - Eventos Acadêmicos e Acomp das Colações de Grau - Conselheiros  (CEF – CAU/SP)</t>
  </si>
  <si>
    <t>03.02.003 - CAU nas Universidades (CEF – CAU/SP)</t>
  </si>
  <si>
    <t>03.02.004 - Acreditação de Cursos (CEF – CAU/SP)</t>
  </si>
  <si>
    <t>03.03.001 - Comissão de Exercício Profissional do CAU/SP (CEP – CAU/SP) - Atividades e Ações</t>
  </si>
  <si>
    <t>03.04.001 - Comissão de Organização e Administração do CAU/SP (COA – CAU/SP) - Atividades e Ações</t>
  </si>
  <si>
    <t>03.05.001 - Comissão de Planejamento e Finanças do CAU/SP (CPFi – CAU/SP)  - Atividades e Ações</t>
  </si>
  <si>
    <t>03.06.001 - Comissão de Fiscalização do CAU/SP (CF – CAU/SP)  - Atividades e Ações</t>
  </si>
  <si>
    <t>03.06.002 - Fiscalizar e Orientar</t>
  </si>
  <si>
    <t>03.06.003 - Fiscalização em Foco</t>
  </si>
  <si>
    <t>03.06.004 - Projeto Piloto - Atras do balcão</t>
  </si>
  <si>
    <t>04.01.001 - Comissão de Desenvolvimento Profissional do CAU/SP (CPP – CAU/SP)</t>
  </si>
  <si>
    <t>04.02.001 - Comissão de Política Urbana, Ambiental e Territorial do CAU/SP (CPUAT – CAU/SP)</t>
  </si>
  <si>
    <t>04.03.001 - Comissão de Comunicação do CAU/SP (CCom – CAU/SP)</t>
  </si>
  <si>
    <t>04.04.001 - Comissão de Relações Institucionais do CAU/SP (CRI – CAU/SP)</t>
  </si>
  <si>
    <t>04.05.001 - Comissão de Patrimônio Cultural do CAU/SP (CPC – CAU/SP)</t>
  </si>
  <si>
    <t>04.06.001 - Dotação Comissões Especiais</t>
  </si>
  <si>
    <t>05.01.001 - Comissão Temporária de Aquisição da Sede do CAUSP</t>
  </si>
  <si>
    <t>05.02.001 - Comissão Temporária de Assistência Técnica para Habitação de Interesse Social - ATHIS</t>
  </si>
  <si>
    <t>05.03.001 - Comissão Temporária Parlamentar do CAUSP</t>
  </si>
  <si>
    <t>05.04.001 - Comissão Temporária para realização de Concurso Público CTCP-CAUSP(DPOSP - 0278-09/2019)</t>
  </si>
  <si>
    <t>05.05.001 - Comissão Temporária de Seleção para proc. e julg. de Chamamento Público</t>
  </si>
  <si>
    <t>05.06.001 - Comissão Temporária de Acompanhamento e Proposições para o Congresso UIA2020</t>
  </si>
  <si>
    <t>05.07.001 - Comissão Temporário de Acessibilidade</t>
  </si>
  <si>
    <t>05.08.001 - Comissão Temporária de Mobilidade Urbana do CAU/SP</t>
  </si>
  <si>
    <t>05.09.001 - Comissão Temporária de Habitação</t>
  </si>
  <si>
    <t>05.10.001 - Comissão Temporária de BIM (Building Information Modeling/Modelação da Informação da Construção)</t>
  </si>
  <si>
    <t>05.11.001 - Comissão Temporária para Sistematização da Legislação Ambiental</t>
  </si>
  <si>
    <t>05.12.001 - Comissão Temporária de Processo Administrativo Disciplinar (EAD) - (DPOSP - 0277-08/2019)</t>
  </si>
  <si>
    <t>05.13.001 - Comissão Temporária de Processo de Sindicância Investigativa</t>
  </si>
  <si>
    <t>05.14.001 - Comissão Temporária de Arquitetas e Urbanistas Paulistas do CAU/SP</t>
  </si>
  <si>
    <t>05.15.001 - Comissão Temporária Nova</t>
  </si>
  <si>
    <t>05.15.002 - Comissão Temporária Nova</t>
  </si>
  <si>
    <t>05.15.003 - Comissão Temporária Nova</t>
  </si>
  <si>
    <t>06.01 - Reserva de Contingência do CAU/SP</t>
  </si>
  <si>
    <t>N/A</t>
  </si>
  <si>
    <t>16. Responsável pela Execução – nome do responsável pela execução da ação.</t>
  </si>
  <si>
    <r>
      <rPr>
        <b/>
        <sz val="11"/>
        <color indexed="8"/>
        <rFont val="Calibri"/>
        <family val="2"/>
      </rPr>
      <t xml:space="preserve">1. Unidade Responsável : </t>
    </r>
    <r>
      <rPr>
        <sz val="11"/>
        <color theme="1"/>
        <rFont val="Calibri"/>
        <family val="2"/>
        <scheme val="minor"/>
      </rPr>
      <t>nome da Unidade Organizacional, na forma do organograma, Colegiado e o nome das Comissões Permanentes e Especiais que serão responsáveis pelo projeto/atividade.</t>
    </r>
  </si>
  <si>
    <r>
      <rPr>
        <b/>
        <sz val="11"/>
        <color indexed="8"/>
        <rFont val="Calibri"/>
        <family val="2"/>
      </rPr>
      <t>2.Tipo (Projeto / Atividade/ Projeto Específico):</t>
    </r>
    <r>
      <rPr>
        <sz val="11"/>
        <color theme="1"/>
        <rFont val="Calibri"/>
        <family val="2"/>
        <scheme val="minor"/>
      </rPr>
      <t xml:space="preserve">
• Projeto (P): nome do Projeto. O Projeto compreende um conjunto de ações inter-relacionadas, coordenadas e orientadas para o alcance de resultados, com prazo e recursos definidos.
• Projeto Específico(PE): projeto planejado para incorporação dos recursos oriundos de Saldos de Exercícios Anteriores, de acordo com a deliberação plenária nº 84-03/2019, que prevê “autorizar a utilização de superávit financeiro, apurado no balanço patrimonial do exercício imediatamente anterior, em despesas de capital e em projetos específicos com seus respectivos Planos de Trabalho e com duração não superior a um exercício, de caráter não continuado, em ações cuja realização seja suportada por despesas de natureza corrente”.
• Atividade (A): nome da Atividade. A Atividade compreende um conjunto de ações permanentes e rotineiras relacionadas à gestão do CAU/BR, que contribuem para a melhoria do desempenho da Entidade.</t>
    </r>
  </si>
  <si>
    <r>
      <rPr>
        <b/>
        <sz val="11"/>
        <color indexed="8"/>
        <rFont val="Calibri"/>
        <family val="2"/>
      </rPr>
      <t xml:space="preserve">3.Indicador Vinculado ( preenchimento opcional): </t>
    </r>
    <r>
      <rPr>
        <sz val="11"/>
        <color theme="1"/>
        <rFont val="Calibri"/>
        <family val="2"/>
        <scheme val="minor"/>
      </rPr>
      <t>selecionar o indicador vinculado a este projeto/atividade.</t>
    </r>
  </si>
  <si>
    <r>
      <rPr>
        <b/>
        <sz val="11"/>
        <color indexed="8"/>
        <rFont val="Calibri"/>
        <family val="2"/>
      </rPr>
      <t>4. FP:</t>
    </r>
    <r>
      <rPr>
        <sz val="11"/>
        <color theme="1"/>
        <rFont val="Calibri"/>
        <family val="2"/>
        <scheme val="minor"/>
      </rPr>
      <t xml:space="preserve"> fundo de apoio. Informar se o projeto ou atividade será financiada por recursos oriundos do fundo de apoio dos CAU/UF, apenas para os CAU/Básicos. Atenção:Cabe salientar que os CAU Básico, na elaboração de sua programação para 2020, deverão observar com maior rigor todos os procedimentos e estratégias estabelecidas nas presentes Diretrizes e na Resolução nº 119, valendo ressaltar “Art. 6° Os recursos provenientes do Fundo de Apoio deverão ser utilizados em estrita conformidade com o Plano de Ação aprovado, sendo vedada a sua utilização para despesas de capital”. Vale ressaltar também  que a participação nas reuniões plenárias ampliadas e o valor do CSC devem ser custeados pelo Fundo de Apoio.</t>
    </r>
  </si>
  <si>
    <r>
      <rPr>
        <b/>
        <sz val="11"/>
        <color indexed="8"/>
        <rFont val="Calibri"/>
        <family val="2"/>
      </rPr>
      <t>5. Denominação:</t>
    </r>
    <r>
      <rPr>
        <sz val="11"/>
        <color theme="1"/>
        <rFont val="Calibri"/>
        <family val="2"/>
        <scheme val="minor"/>
      </rPr>
      <t xml:space="preserve"> nome do Projeto ou Atividade.</t>
    </r>
  </si>
  <si>
    <r>
      <rPr>
        <b/>
        <sz val="11"/>
        <color indexed="8"/>
        <rFont val="Calibri"/>
        <family val="2"/>
      </rPr>
      <t xml:space="preserve">6. Objetivo Geral (Projeto / Atividade): </t>
    </r>
    <r>
      <rPr>
        <sz val="11"/>
        <color theme="1"/>
        <rFont val="Calibri"/>
        <family val="2"/>
        <scheme val="minor"/>
      </rPr>
      <t>é a motivação geral e a síntese dos efeitos que se deseja produzir, no horizonte de tempo do projeto. Deve ser desafiador e possuir uma ligação direta com as necessidades do público-alvo (interno e externo). Por isso, sua formulação está associada à transformação desejada, traduzida pelos resultados do projeto.
As perguntas a serem respondidas com esta formulação são:
• O que se quer agregar com este projeto?
• Quais os ganhos a serem perseguidos? 
• Quais as mudanças a serem alcançadas, na situação atual, ao final do projeto?
Nas Atividades, o Objetivo Geral deve descrever a finalidade da atividade, com concisão e precisão.</t>
    </r>
  </si>
  <si>
    <r>
      <rPr>
        <b/>
        <sz val="11"/>
        <color indexed="8"/>
        <rFont val="Calibri"/>
        <family val="2"/>
      </rPr>
      <t>7. Objetivos Estratégicos:</t>
    </r>
    <r>
      <rPr>
        <sz val="11"/>
        <color theme="1"/>
        <rFont val="Calibri"/>
        <family val="2"/>
        <scheme val="minor"/>
      </rPr>
      <t xml:space="preserve"> neste campo deve ser informado o objetivo estratégico ao qual o projeto ou atividade está diretamente relacionado (principal). Foram estabelecidos 14 (quatorze) objetivos estratégicos, de acordo com o Mapa Estratégico do CAU.</t>
    </r>
  </si>
  <si>
    <r>
      <rPr>
        <b/>
        <sz val="11"/>
        <color indexed="8"/>
        <rFont val="Calibri"/>
        <family val="2"/>
      </rPr>
      <t xml:space="preserve">8. Objetivos de Desenvolvimento Sustentável (Facultativo): </t>
    </r>
    <r>
      <rPr>
        <sz val="11"/>
        <color theme="1"/>
        <rFont val="Calibri"/>
        <family val="2"/>
        <scheme val="minor"/>
      </rPr>
      <t>são uma agenda mundial adotada durante a Cúpula das Nações Unidas sobre o Desenvolvimento Sustentável, composta por 17 objetivos e 169 metas a serem atingidos até 2030. 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2020.</t>
    </r>
  </si>
  <si>
    <t>Identifique seu plano de ação inserindo as informações nos campos abaixo</t>
  </si>
  <si>
    <t xml:space="preserve">Ajuda de preenchimento: </t>
  </si>
  <si>
    <r>
      <rPr>
        <b/>
        <sz val="11"/>
        <color indexed="8"/>
        <rFont val="Calibri"/>
        <family val="2"/>
      </rPr>
      <t>9. Resultados:</t>
    </r>
    <r>
      <rPr>
        <sz val="11"/>
        <color theme="1"/>
        <rFont val="Calibri"/>
        <family val="2"/>
        <scheme val="minor"/>
      </rPr>
      <t xml:space="preserve"> os resultados são os efeitos que devem ser produzidos com a execução do projeto/atividade, dentro do seu horizonte do tempo. Refletem o objetivo geral do projeto/atividade e representam o seu desdobramento em metas mensuráveis.
Resultado = Transformação + Indicador + Meta + Prazo </t>
    </r>
  </si>
  <si>
    <r>
      <rPr>
        <b/>
        <sz val="11"/>
        <color indexed="8"/>
        <rFont val="Calibri"/>
        <family val="2"/>
      </rPr>
      <t xml:space="preserve">10.Metas Físicas: </t>
    </r>
    <r>
      <rPr>
        <sz val="11"/>
        <color theme="1"/>
        <rFont val="Calibri"/>
        <family val="2"/>
        <scheme val="minor"/>
      </rPr>
      <t>bem ou serviço qualificado e quantificado resultante da execução da ação. Para efeito de padronização, as metas são organizadas em dois conjuntos
a) Quantificação da meta: consiste no quantitativo da ação. 
b) Descrição da meta:
i. Metas de atendimento - consiste na intenção, expressa numericamente, de cada ação quanto a pessoas (físicas ou jurídicas) a serem beneficiadas pelo projeto. Exemplo: número de pessoas capacitadas. 
ii. Metas de entrega - consistem na intenção, expressa numericamente, de cada ação quanto a bens, serviços ou processos realizados para contribuir com o alcance dos resultados previstos no projeto. Exemplo: equipamentos adquiridos.
• Meta da Ação: mensurar a quantidade que deseja alcançar com a realização da ação. 
• Ações: ações são iniciativas especificas que devem ser executadas dentro de um projeto ou de uma atividade para produzir os resultados estabelecidos. 
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
• Ações Estratégicas Prioritárias: selecionar as ações que melhor se enquadram com o objetivo geral.  A opção "Não se aplica" deve ser utilizada quando a ação descrita não faz parte do rol das "Ações Estratégicas Prioritárias".</t>
    </r>
  </si>
  <si>
    <r>
      <rPr>
        <b/>
        <sz val="11"/>
        <color indexed="8"/>
        <rFont val="Calibri"/>
        <family val="2"/>
      </rPr>
      <t>11.Resultados esperados:</t>
    </r>
    <r>
      <rPr>
        <sz val="11"/>
        <color theme="1"/>
        <rFont val="Calibri"/>
        <family val="2"/>
        <scheme val="minor"/>
      </rPr>
      <t xml:space="preserve"> os resultados são os efeitos que devem ser produzidos com a execução da ação, dentro do seu horizonte do tempo. </t>
    </r>
  </si>
  <si>
    <r>
      <rPr>
        <b/>
        <sz val="11"/>
        <color indexed="8"/>
        <rFont val="Calibri"/>
        <family val="2"/>
      </rPr>
      <t xml:space="preserve">12.Período de Execução: </t>
    </r>
    <r>
      <rPr>
        <sz val="11"/>
        <color theme="1"/>
        <rFont val="Calibri"/>
        <family val="2"/>
        <scheme val="minor"/>
      </rPr>
      <t>corresponde ao tempo de duração da ação. As datas de início e término da ação devem ser estabelecidas considerando-se: o tempo necessário à sua execução, o período de maturação para gerar o impacto desejado sobre os resultados e a vinculação com outras ações que a devam preceder ou suceder.</t>
    </r>
  </si>
  <si>
    <r>
      <rPr>
        <b/>
        <sz val="11"/>
        <color indexed="8"/>
        <rFont val="Calibri"/>
        <family val="2"/>
      </rPr>
      <t>13. Custo da ação:</t>
    </r>
    <r>
      <rPr>
        <sz val="11"/>
        <color theme="1"/>
        <rFont val="Calibri"/>
        <family val="2"/>
        <scheme val="minor"/>
      </rPr>
      <t xml:space="preserve"> valor detalhado dos recursos necessários para a realização da ação:
a) Programação “X-1” (valor aprovado no ano anterior): indicar o custo total da ação aprovado no ano anterior;
b) Programação “X” (valor previsto para o ano seguinte): indicar o custo total da ação prevista para o ano seguinte.
• Variação: valor e percentual de variação entre os valores aprovados e os valores previstos.
• % de Participação: indicar o percentual de participação do valor previsto de cada ação sobre o custo total do projeto/ atividade.</t>
    </r>
  </si>
  <si>
    <r>
      <rPr>
        <b/>
        <sz val="11"/>
        <color indexed="8"/>
        <rFont val="Calibri"/>
        <family val="2"/>
      </rPr>
      <t xml:space="preserve">14. Elementos de despesa: </t>
    </r>
    <r>
      <rPr>
        <sz val="11"/>
        <color theme="1"/>
        <rFont val="Calibri"/>
        <family val="2"/>
        <scheme val="minor"/>
      </rPr>
      <t>selecionar os elementos de despesas de acordo com as classificações dos grupos no Siscont.</t>
    </r>
  </si>
  <si>
    <r>
      <rPr>
        <b/>
        <sz val="11"/>
        <color indexed="8"/>
        <rFont val="Calibri"/>
        <family val="2"/>
      </rPr>
      <t>15. A custear com Recursos do Fundo de Apoio:</t>
    </r>
    <r>
      <rPr>
        <sz val="11"/>
        <color theme="1"/>
        <rFont val="Calibri"/>
        <family val="2"/>
        <scheme val="minor"/>
      </rPr>
      <t xml:space="preserve"> compreende o valor que será custeado com recursos do Fundo de Apoio em cada elemento de despesas.</t>
    </r>
  </si>
  <si>
    <t>1.</t>
  </si>
  <si>
    <t>2.</t>
  </si>
  <si>
    <t>3.</t>
  </si>
  <si>
    <t>4.</t>
  </si>
  <si>
    <t>5.</t>
  </si>
  <si>
    <t>6.</t>
  </si>
  <si>
    <t>7.</t>
  </si>
  <si>
    <t>Identifique as ações do plano de ação inserindo as informações nos campos abaixo</t>
  </si>
  <si>
    <t>Plano de ação 2020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</si>
  <si>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</si>
  <si>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</si>
  <si>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</si>
  <si>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</si>
  <si>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</si>
  <si>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</si>
  <si>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</si>
  <si>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</si>
  <si>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</si>
  <si>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</si>
  <si>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</si>
  <si>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</si>
  <si>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</si>
  <si>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</si>
  <si>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</si>
  <si>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</si>
  <si>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</si>
  <si>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</si>
  <si>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</si>
  <si>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TOTAL</t>
  </si>
  <si>
    <t>Elemento de Despesa</t>
  </si>
  <si>
    <t>Reuniões Ordinárias</t>
  </si>
  <si>
    <t>Reuniões Extraordinárias</t>
  </si>
  <si>
    <t>Viagens</t>
  </si>
  <si>
    <t>Capacitação fora do estado (SP)</t>
  </si>
  <si>
    <t>6.2.2.1.1.01.01.01.001.001 - Salários</t>
  </si>
  <si>
    <t>6.2.2.1.1.01.01.01.001.002 - Gratificação de Função</t>
  </si>
  <si>
    <t>6.2.2.1.1.01.01.01.001.003 - Gratificação de Natal - 13º Salário</t>
  </si>
  <si>
    <t>6.2.2.1.1.01.01.01.001.004 - Férias</t>
  </si>
  <si>
    <t>6.2.2.1.1.01.01.01.001.005 - 1/3 de Férias - CF/88</t>
  </si>
  <si>
    <t>6.2.2.1.1.01.01.01.001.006 - Abono de Férias</t>
  </si>
  <si>
    <t>6.2.2.1.1.01.01.01.001.007 - Hora Extra</t>
  </si>
  <si>
    <t>6.2.2.1.1.01.01.01.001.008 - Indenizações Trabalhistas</t>
  </si>
  <si>
    <t>6.2.2.1.1.01.01.01.001.009 - Gratificação Participação Comissões</t>
  </si>
  <si>
    <t>6.2.2.1.1.01.01.01.001.010 - Gratificação Participação Comissões - Consultoria</t>
  </si>
  <si>
    <t>6.2.2.1.1.01.01.01.002.001 - INSS Patronal</t>
  </si>
  <si>
    <t>6.2.2.1.1.01.01.01.002.002 - FGTS</t>
  </si>
  <si>
    <t xml:space="preserve">6.2.2.1.1.01.01.01.002.003 - PIS s/ Folha de Pagamento </t>
  </si>
  <si>
    <t>6.2.2.1.1.01.01.01.003.001 - Vale Transporte</t>
  </si>
  <si>
    <t>6.2.2.1.1.01.01.01.003.002 - Programa de Alimentação ao Trabalhador - PAT</t>
  </si>
  <si>
    <t>6.2.2.1.1.01.01.01.003.003 - Plano de Saúde</t>
  </si>
  <si>
    <t xml:space="preserve">6.2.2.1.1.01.01.01.003.004 - Outros Benefícios </t>
  </si>
  <si>
    <t>6.2.2.1.1.01.01.01.003.005 - Bolsa Auxílio</t>
  </si>
  <si>
    <t>6.2.2.1.1.01.01.01.003.006 - Salário Maternidade-Empresa Cidadã</t>
  </si>
  <si>
    <t>6.2.2.1.1.01.01.01.003.007 - Auxilio Creche</t>
  </si>
  <si>
    <t>6.2.2.1.1.01.01.02.002 - DIÁRIAS - Funcionários</t>
  </si>
  <si>
    <t>6.2.2.1.1.01.01.02.003 - Deslocamento - Funcionários</t>
  </si>
  <si>
    <t>6.2.2.1.1.01.02.01.001 - Material de Expediente</t>
  </si>
  <si>
    <t>6.2.2.1.1.01.02.01.002 - Material de Limpeza e Produtos de Higiene</t>
  </si>
  <si>
    <t>6.2.2.1.1.01.02.01.003 - Material de Informática</t>
  </si>
  <si>
    <t>6.2.2.1.1.01.02.01.004 - Gêneros Alimentação</t>
  </si>
  <si>
    <t>6.2.2.1.1.01.02.01.005 - Material de Copa e Cozinha</t>
  </si>
  <si>
    <t>6.2.2.1.1.01.02.01.006 - Material de Áudio, Vídeo e Foto</t>
  </si>
  <si>
    <t>6.2.2.1.1.01.02.01.007 - Materiais Elétricos e de Telefonia</t>
  </si>
  <si>
    <t>6.2.2.1.1.01.02.01.008 - Materiais para Manutenção de Bens Móveis</t>
  </si>
  <si>
    <t>6.2.2.1.1.01.02.01.009 - Materiais para Manutenção de Bens Imóveis</t>
  </si>
  <si>
    <t>6.2.2.1.1.01.02.01.010 - Crachas, Uniformes, Tecidos e Aviamentos</t>
  </si>
  <si>
    <t>6.2.2.1.1.01.02.01.011 - Combustíveis e Lubrificantes</t>
  </si>
  <si>
    <t>6.2.2.1.1.01.02.01.012 - Peças e Acessórios para Veículos</t>
  </si>
  <si>
    <t>6.2.2.1.1.01.02.01.013 - Outros Materiais de Consumo</t>
  </si>
  <si>
    <t>6.2.2.1.1.01.02.01.014 - Material Gráfico</t>
  </si>
  <si>
    <t>6.2.2.1.1.01.03.01.001 - Remuneração de Serviços Pessoais</t>
  </si>
  <si>
    <t>6.2.2.1.1.01.03.01.002 - Remuneração de Estagiários</t>
  </si>
  <si>
    <t xml:space="preserve">6.2.2.1.1.01.03.01.003 - INSS - Terceiros </t>
  </si>
  <si>
    <t>6.2.2.1.1.01.03.02.001 - Conselheiros/Convidados</t>
  </si>
  <si>
    <t>6.2.2.1.1.01.03.02.002 - Deslocamento - Conselheiros</t>
  </si>
  <si>
    <t>6.2.2.1.1.01.03.02.003 - auxílio presença</t>
  </si>
  <si>
    <t>6.2.2.1.1.01.03.02.004 - Auxílio representação</t>
  </si>
  <si>
    <t>6.2.2.1.1.01.04.01.001 - Consultoria Contábil</t>
  </si>
  <si>
    <t>6.2.2.1.1.01.04.01.002 - Consultoria Jurídica</t>
  </si>
  <si>
    <t>6.2.2.1.1.01.04.01.003 - Consultoria em Auditoria e Perícia</t>
  </si>
  <si>
    <t>6.2.2.1.1.01.04.01.004 - Outras Consultorias</t>
  </si>
  <si>
    <t>6.2.2.1.1.01.04.01.005 - Assessoria de Comunicação</t>
  </si>
  <si>
    <t>6.2.2.1.1.01.04.01.006 - Assessoria em Informática</t>
  </si>
  <si>
    <t xml:space="preserve">6.2.2.1.1.01.04.02.001 - Divulgação em Jornais, D.O.U. e Revistas </t>
  </si>
  <si>
    <t>6.2.2.1.1.01.04.02.002 - Divulgação em Rádio e TV</t>
  </si>
  <si>
    <t xml:space="preserve">6.2.2.1.1.01.04.02.003 - Revista CAU </t>
  </si>
  <si>
    <t>6.2.2.1.1.01.04.02.004 - Outros Serviços de Comunicação e Divulgação</t>
  </si>
  <si>
    <t>6.2.2.1.1.01.04.03.001 - Sistema ERP - Implanta Informática</t>
  </si>
  <si>
    <t>6.2.2.1.1.01.04.03.002 - Siccau</t>
  </si>
  <si>
    <t>6.2.2.1.1.01.04.03.003 - Call Center</t>
  </si>
  <si>
    <t xml:space="preserve">6.2.2.1.1.01.04.03.004 - Geoprocessamento </t>
  </si>
  <si>
    <t>6.2.2.1.1.01.04.03.005 - GED</t>
  </si>
  <si>
    <t>6.2.2.1.1.01.04.03.006 - Data Center</t>
  </si>
  <si>
    <t>6.2.2.1.1.01.04.03.007 - Manutenção de Sistema de Folha de Pagamento</t>
  </si>
  <si>
    <t>6.2.2.1.1.01.04.03.008 - Outras Manutenções de Sistemas</t>
  </si>
  <si>
    <t>6.2.2.1.1.01.04.04.001 - Serviços de Medicina do Trabalho</t>
  </si>
  <si>
    <t>6.2.2.1.1.01.04.04.002 - Serviços de Seleção, Trein. e Orient. Profissional</t>
  </si>
  <si>
    <t>6.2.2.1.1.01.04.04.003 - Serviços de Intermediação de Estágios</t>
  </si>
  <si>
    <t xml:space="preserve">6.2.2.1.1.01.04.04.004 - Remuneração de Estagiários </t>
  </si>
  <si>
    <t>6.2.2.1.1.01.04.04.005 - Serviços Fotográficos e Vídeos</t>
  </si>
  <si>
    <t>6.2.2.1.1.01.04.04.006 - Serviços de Apoio Administrativo e Operacional</t>
  </si>
  <si>
    <t>6.2.2.1.1.01.04.04.007 - Seguros de Bens Móveis</t>
  </si>
  <si>
    <t xml:space="preserve">6.2.2.1.1.01.04.04.008 - Seguros de Bens Imóveis </t>
  </si>
  <si>
    <t>6.2.2.1.1.01.04.04.009 - Locação de Bens Móveis, Máquinas e Equipamentos</t>
  </si>
  <si>
    <t xml:space="preserve">6.2.2.1.1.01.04.04.010 - Locação de Bens Imóveis </t>
  </si>
  <si>
    <t xml:space="preserve">6.2.2.1.1.01.04.04.011 - Condomínios </t>
  </si>
  <si>
    <t>6.2.2.1.1.01.04.04.012 - Serviços de Reparos, Adapt. e Conserv de Bens Móveis e Imóveis</t>
  </si>
  <si>
    <t>6.2.2.1.1.01.04.04.013 - Manutenção e Conservação de Veículos</t>
  </si>
  <si>
    <t>6.2.2.1.1.01.04.04.014 - Serviços de Energia Elétrica e Gás</t>
  </si>
  <si>
    <t>6.2.2.1.1.01.04.04.015 - Serviços de Água e Esgoto</t>
  </si>
  <si>
    <t>6.2.2.1.1.01.04.04.016 - Serviços de Correios e Telégrafos</t>
  </si>
  <si>
    <t>6.2.2.1.1.01.04.04.017 - Aquisição de Sistemas/Programas (software)</t>
  </si>
  <si>
    <t>6.2.2.1.1.01.04.04.018 - Assinaturas e Periódicos</t>
  </si>
  <si>
    <t>6.2.2.1.1.01.04.04.019 - Serviços Gráficos</t>
  </si>
  <si>
    <t>6.2.2.1.1.01.04.04.020 - Despesas com Telecomunicações</t>
  </si>
  <si>
    <t>6.2.2.1.1.01.04.04.021 - Cópias, Encadernações e Microfilmagens</t>
  </si>
  <si>
    <t>6.2.2.1.1.01.04.04.022 - Serviços de Transporte</t>
  </si>
  <si>
    <t>6.2.2.1.1.01.04.04.023 - Despesas com Concursos</t>
  </si>
  <si>
    <t>6.2.2.1.1.01.04.04.024 - Serviços de Segurança Predial e Preventiva</t>
  </si>
  <si>
    <t>6.2.2.1.1.01.04.04.025 - Carteiras Profissionais</t>
  </si>
  <si>
    <t xml:space="preserve">6.2.2.1.1.01.04.04.026 - Reforma em Bens Imóveis de Terceiros </t>
  </si>
  <si>
    <t>6.2.2.1.1.01.04.04.027 - Despesas Miúdas de Pronto Pagamento</t>
  </si>
  <si>
    <t>6.2.2.1.1.01.04.04.028 - Outras Despesas</t>
  </si>
  <si>
    <t>6.2.2.1.1.01.04.04.029 - Despesas com Serviços de Estacionamento</t>
  </si>
  <si>
    <t>6.2.2.1.1.01.04.06.001 - Passagens - Conselheiros/Convidados</t>
  </si>
  <si>
    <t>6.2.2.1.1.01.04.06.003 - PASSAGENS - Funcionários</t>
  </si>
  <si>
    <t>6.2.2.1.1.01.05.01.001 - Despesas Judiciais</t>
  </si>
  <si>
    <t xml:space="preserve">6.2.2.1.1.01.05.01.002 - Indenizações e Restituições </t>
  </si>
  <si>
    <t>6.2.2.1.1.01.05.01.003 - Impostos e Taxas</t>
  </si>
  <si>
    <t>6.2.2.1.1.01.05.01.004 - Taxas Bancárias</t>
  </si>
  <si>
    <t>6.2.2.1.1.01.05.01.005 - Outros</t>
  </si>
  <si>
    <t>6.2.2.1.1.01.06.01 - Despesas de Exercícios Anteriores</t>
  </si>
  <si>
    <t>6.2.2.1.1.01.07.01.001 - Fundo Nacional de Apoio aos CAU UF</t>
  </si>
  <si>
    <t>6.2.2.1.1.01.07.02.001 - Auxílios a Diversos CAU-UF</t>
  </si>
  <si>
    <t>6.2.2.1.1.01.07.02.002 - Convênios, Acordos e Ajuda a Entidades</t>
  </si>
  <si>
    <t>6.2.2.1.1.01.07.03.001 - Fundo - Centro de Serviços Compartilhados</t>
  </si>
  <si>
    <t>6.2.2.1.1.01.07.03.002 - Reserva de Contíngência do CSC</t>
  </si>
  <si>
    <t>6.2.2.1.1.01.07.03.003 - Outras despesas do CSC</t>
  </si>
  <si>
    <t>6.2.2.1.1.02.01.01.001 - Obras e Instalações em andamento</t>
  </si>
  <si>
    <t xml:space="preserve">6.2.2.1.1.02.01.01.002 - Reformas </t>
  </si>
  <si>
    <t xml:space="preserve">6.2.2.1.1.02.01.02.001 - Títulos e Ações </t>
  </si>
  <si>
    <t xml:space="preserve">6.2.2.1.1.02.01.03.001 - Móveis e Utensílios </t>
  </si>
  <si>
    <t xml:space="preserve">6.2.2.1.1.02.01.03.002 - Máquinas e Equipamentos </t>
  </si>
  <si>
    <t xml:space="preserve">6.2.2.1.1.02.01.03.003 - Instalações </t>
  </si>
  <si>
    <t xml:space="preserve">6.2.2.1.1.02.01.03.004 - Utensílios de Copa e Cozinha </t>
  </si>
  <si>
    <t xml:space="preserve">6.2.2.1.1.02.01.03.005 - Veículos </t>
  </si>
  <si>
    <t xml:space="preserve">6.2.2.1.1.02.01.03.006 - Equipamentos de Processamento de Dados </t>
  </si>
  <si>
    <t xml:space="preserve">6.2.2.1.1.02.01.03.007 - Sistemas de Processamento de Dados </t>
  </si>
  <si>
    <t xml:space="preserve">6.2.2.1.1.02.01.03.008 - Biblioteca </t>
  </si>
  <si>
    <t xml:space="preserve">6.2.2.1.1.02.01.03.009 - Obras de Arte </t>
  </si>
  <si>
    <t xml:space="preserve">6.2.2.1.1.02.01.04.001 - Edifícios </t>
  </si>
  <si>
    <t xml:space="preserve">6.2.2.1.1.02.01.04.002 - Salas </t>
  </si>
  <si>
    <t xml:space="preserve">6.2.2.1.1.02.01.04.003 - Terrenos </t>
  </si>
  <si>
    <t xml:space="preserve">6.2.2.1.1.02.01.05.001 - Marcas e Patentes </t>
  </si>
  <si>
    <t xml:space="preserve">6.2.2.1.1.02.02.01.001 - Títulos e Ações </t>
  </si>
  <si>
    <t xml:space="preserve">6.2.2.1.1.02.02.02.001 - Móveis e Utensílios </t>
  </si>
  <si>
    <t xml:space="preserve">6.2.2.1.1.02.02.02.002 - Máquinas e Equipamentos </t>
  </si>
  <si>
    <t xml:space="preserve">6.2.2.1.1.02.02.02.003 - Instalações </t>
  </si>
  <si>
    <t xml:space="preserve">6.2.2.1.1.02.02.02.004 - Utensílios de Copa e Cozinha </t>
  </si>
  <si>
    <t xml:space="preserve">6.2.2.1.1.02.02.02.005 - Veículos </t>
  </si>
  <si>
    <t xml:space="preserve">6.2.2.1.1.02.02.02.006 - Equipamentos de Processamento de Dados </t>
  </si>
  <si>
    <t xml:space="preserve">6.2.2.1.1.02.02.02.007 - Sistemas de Processamento de Dados </t>
  </si>
  <si>
    <t xml:space="preserve">6.2.2.1.1.02.02.02.008 - Biblioteca </t>
  </si>
  <si>
    <t xml:space="preserve">6.2.2.1.1.02.02.02.009 - Obras de Arte </t>
  </si>
  <si>
    <t xml:space="preserve">6.2.2.1.1.02.02.03.001 - Edifícios </t>
  </si>
  <si>
    <t xml:space="preserve">6.2.2.1.1.02.02.03.002 - Salas </t>
  </si>
  <si>
    <t xml:space="preserve">6.2.2.1.1.02.02.03.003 - Terrenos </t>
  </si>
  <si>
    <t xml:space="preserve">6.2.2.1.1.02.02.04.001 - Marcas e Patentes </t>
  </si>
  <si>
    <t xml:space="preserve">6.2.2.1.1.02.03.01.001 - Despesas de Custeio </t>
  </si>
  <si>
    <t xml:space="preserve">6.2.2.1.1.02.03.01.002 - Aquisição, Reforma e Construção de Sede </t>
  </si>
  <si>
    <t>6.2.2.1.1.02.03.01.003 - Amortizações de Empréstimos (Dívida Fundada)</t>
  </si>
  <si>
    <t xml:space="preserve">6.2.2.1.1.02.03.02.001 - Despesas de Exercícios Anteriores </t>
  </si>
  <si>
    <t>6.2.2.1.1.02.04.01.001 - Transferências de Capital A</t>
  </si>
  <si>
    <t>6.2.2.1.1.03.99 - RESERVA DE CONTIGÊNCIA</t>
  </si>
  <si>
    <t>Capacitação dentro do estado, organizado pelo CAU/SP</t>
  </si>
  <si>
    <t>Capacitação dentro do estado, não organizado pelo CAU/SP</t>
  </si>
  <si>
    <t>Seminário fora do estado (SP)</t>
  </si>
  <si>
    <t>Seminário dentro do estado, não organizado pelo CAU/SP</t>
  </si>
  <si>
    <t>Seminário dentro do estado, organizado pelo CAU/SP</t>
  </si>
  <si>
    <t>Centro de Custo</t>
  </si>
  <si>
    <t>O Setor de Planejamento, Orçamento e Projetos irá realizar o preenchimento desta área, favor deixar branco.</t>
  </si>
  <si>
    <t>Não se aplica</t>
  </si>
  <si>
    <t>Cronograma de Ações do Plano de Ação</t>
  </si>
  <si>
    <t>Identifique as datas e orçamento em que as ações do plano de ação serão executadas, inserindo as informações nos campos abaixo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</si>
  <si>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</si>
  <si>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</si>
  <si>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</si>
  <si>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</si>
  <si>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</si>
  <si>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</si>
  <si>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</si>
  <si>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</si>
  <si>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</si>
  <si>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</si>
  <si>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</si>
  <si>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</si>
  <si>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ANUAL</t>
  </si>
  <si>
    <t>Atendimento Eletrônico (SICCAU)</t>
  </si>
  <si>
    <t>Atendimento Telefônico (IGEO)</t>
  </si>
  <si>
    <t>Cor fortes para preenchimento de campos</t>
  </si>
  <si>
    <t>Anotações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</si>
  <si>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</si>
  <si>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</si>
  <si>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</si>
  <si>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</si>
  <si>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</si>
  <si>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</si>
  <si>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</si>
  <si>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</si>
  <si>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</si>
  <si>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</si>
  <si>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</si>
  <si>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</si>
  <si>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CÓDIGO DO CENTRO DE CUSTO (deixar em branco, GF irá preencher)</t>
  </si>
  <si>
    <t>Recursos Humanos - Salários e Encargos</t>
  </si>
  <si>
    <t>Recursos Humanos - Benefícios</t>
  </si>
  <si>
    <t>Recursos Humanos - Encargos</t>
  </si>
  <si>
    <t>Ações Administrativas Gerais</t>
  </si>
  <si>
    <t>Pagamentos Gerais de Serviços Tercerizados</t>
  </si>
  <si>
    <t>Ações de melhorias Gerais</t>
  </si>
  <si>
    <t>RELATÓRIO EXCEL FCP</t>
  </si>
  <si>
    <t>Ações do Plano de Ação (Manutenção)</t>
  </si>
  <si>
    <t xml:space="preserve">Categoria </t>
  </si>
  <si>
    <t>Organização de Eventos (Seminários/Palestras/WorkShops/Reuniões/Encontros)</t>
  </si>
  <si>
    <t>Participação em Eventos (Seminários/Palestras/WorkShops/Reuniões/Encontros/Formaturas/Colações de Grau)</t>
  </si>
  <si>
    <t>Capacitação de Funcionários/Conselheiros</t>
  </si>
  <si>
    <t>Aplicação de Capacitação</t>
  </si>
  <si>
    <t>Reuniões Técnicas</t>
  </si>
  <si>
    <t>Categoria das Ações</t>
  </si>
  <si>
    <t>Plano de Trabalho: Eventos</t>
  </si>
  <si>
    <t>Caso tenha escolhido as categorias "Organização de Eventos" ou "Participação em Eventos" para alguma das ações na guia (2.Formulário Ações), realize o preenchimento a baixo.</t>
  </si>
  <si>
    <t>Estrutura do evento</t>
  </si>
  <si>
    <t>Denominação do Projeto ou Atividade:</t>
  </si>
  <si>
    <t>Objetivo Geral:</t>
  </si>
  <si>
    <t xml:space="preserve">Objetivo Estratégico Principal: </t>
  </si>
  <si>
    <t xml:space="preserve">Objetivo Estratégico ODS  (preenchimento facultativo): </t>
  </si>
  <si>
    <t>Filmagem</t>
  </si>
  <si>
    <t>Fotográfia</t>
  </si>
  <si>
    <t>Cofee Break</t>
  </si>
  <si>
    <t>Projetor</t>
  </si>
  <si>
    <t>Tradução simultânea</t>
  </si>
  <si>
    <t>Tradução em libras</t>
  </si>
  <si>
    <t>Gráfica (Folders, Revistas, Manuais)</t>
  </si>
  <si>
    <t>Divulgação em mídias para promover seu evento</t>
  </si>
  <si>
    <t>Crachás de identificação e outros</t>
  </si>
  <si>
    <t>Denominação da Ação</t>
  </si>
  <si>
    <t>Órgão Proponente:</t>
  </si>
  <si>
    <t>Coordenação:</t>
  </si>
  <si>
    <t>Nome do evento:</t>
  </si>
  <si>
    <t>Data de ínicio de evento:</t>
  </si>
  <si>
    <t>Data de fim de evento:</t>
  </si>
  <si>
    <r>
      <t xml:space="preserve">Localização do evento </t>
    </r>
    <r>
      <rPr>
        <i/>
        <sz val="12"/>
        <color indexed="8"/>
        <rFont val="Calibri"/>
        <family val="2"/>
      </rPr>
      <t>(cidade):</t>
    </r>
  </si>
  <si>
    <r>
      <t xml:space="preserve">Localização do evento na cidade: 
</t>
    </r>
    <r>
      <rPr>
        <i/>
        <sz val="12"/>
        <color indexed="8"/>
        <rFont val="Calibri"/>
        <family val="2"/>
      </rPr>
      <t xml:space="preserve">(Citar o nome e endereço do local em que irá ocorrer o evento) </t>
    </r>
  </si>
  <si>
    <t>Quantidade de pessoas previstas para o evento:</t>
  </si>
  <si>
    <t>Informar se haverá necessidade de palestrante:</t>
  </si>
  <si>
    <t>Tutorial</t>
  </si>
  <si>
    <t>PROGRAMAÇÃO</t>
  </si>
  <si>
    <t>EXECUÇÃO</t>
  </si>
  <si>
    <t>Quantitativo da Ação</t>
  </si>
  <si>
    <t>Valor da Ação</t>
  </si>
  <si>
    <t>Ações</t>
  </si>
  <si>
    <t>Categoria da Ação</t>
  </si>
  <si>
    <t>DADOS DO PARTICIPANTE</t>
  </si>
  <si>
    <t>Nome:</t>
  </si>
  <si>
    <t>Instituição:</t>
  </si>
  <si>
    <t>E-mail:</t>
  </si>
  <si>
    <t>Telefone/Celular:</t>
  </si>
  <si>
    <t>CURSO</t>
  </si>
  <si>
    <t>AVALIAÇÕES:</t>
  </si>
  <si>
    <t>Consistência do Conteúdo</t>
  </si>
  <si>
    <t>Adequação da carga horária ao curso</t>
  </si>
  <si>
    <t>Qualidade do material de Apresentação</t>
  </si>
  <si>
    <t>Abordagem prática</t>
  </si>
  <si>
    <t>DOCENTE</t>
  </si>
  <si>
    <t>Conhecimento do assunto</t>
  </si>
  <si>
    <t>Relacionamento com a turma</t>
  </si>
  <si>
    <t>Pontualidade</t>
  </si>
  <si>
    <t>Divulgação e Apresentação do Curso</t>
  </si>
  <si>
    <t>Instalações</t>
  </si>
  <si>
    <t>Insuficiente (1)</t>
  </si>
  <si>
    <t>Bom (5)</t>
  </si>
  <si>
    <t>Ótimo (8)</t>
  </si>
  <si>
    <t>Excelente (10)</t>
  </si>
  <si>
    <t>Formulário</t>
  </si>
  <si>
    <t>Atividade da Ação</t>
  </si>
  <si>
    <t>% de execução</t>
  </si>
  <si>
    <t>Fatores contributivos pelo não atingimento da meta programada
(Se 80% abaixo do programado, favor justificar)</t>
  </si>
  <si>
    <t>% execução</t>
  </si>
  <si>
    <t>Justificativa</t>
  </si>
  <si>
    <t>Estrutura dos Eventos</t>
  </si>
  <si>
    <t>1 Evento</t>
  </si>
  <si>
    <t>2 Evento</t>
  </si>
  <si>
    <t>3 Evento</t>
  </si>
  <si>
    <t>4 Evento</t>
  </si>
  <si>
    <t>5 Evento</t>
  </si>
  <si>
    <t>Atendimento Apoio Coordenação</t>
  </si>
  <si>
    <t>ATENDIMENTO EVENTOS</t>
  </si>
  <si>
    <t>Interior</t>
  </si>
  <si>
    <t>Valor de uma Reunião</t>
  </si>
  <si>
    <t>Local</t>
  </si>
  <si>
    <t>Deslocamento</t>
  </si>
  <si>
    <t>interior</t>
  </si>
  <si>
    <t>Diária/ Auxílio Presença/ Auxílio Representação</t>
  </si>
  <si>
    <t>Diárias pagas somente para quem vem de fora do município: R$ 810,00</t>
  </si>
  <si>
    <t>Deslocamento somente para que vem de fora do município, valor pago por quilômetros de distância: R$ 1,39</t>
  </si>
  <si>
    <t>Conselheiros que residem no município o valor é fixo de R$ 320,00</t>
  </si>
  <si>
    <t>Reuniões por Convocação</t>
  </si>
  <si>
    <t>Viagens Externas</t>
  </si>
  <si>
    <t>Execução Acumulada</t>
  </si>
  <si>
    <r>
      <t xml:space="preserve">Diferença Projeção x 
Execução </t>
    </r>
    <r>
      <rPr>
        <b/>
        <i/>
        <sz val="11"/>
        <color theme="1"/>
        <rFont val="Calibri"/>
        <family val="2"/>
        <scheme val="minor"/>
      </rPr>
      <t>do Período</t>
    </r>
  </si>
  <si>
    <r>
      <t xml:space="preserve">Diferença Projeção x Execução </t>
    </r>
    <r>
      <rPr>
        <b/>
        <i/>
        <sz val="11"/>
        <color theme="1"/>
        <rFont val="Calibri"/>
        <family val="2"/>
        <scheme val="minor"/>
      </rPr>
      <t>Acumulada</t>
    </r>
  </si>
  <si>
    <t>Luiz Antonio de Paula Nunes</t>
  </si>
  <si>
    <t>Marcia Helena Souza da Silva</t>
  </si>
  <si>
    <t>Poliana Risso Silva Ueda</t>
  </si>
  <si>
    <t>Instruir processos de infração ao Código de Ética e emitir relatórios fundamentados, bem como acompanhar a toda a elaboração do Código de Ética</t>
  </si>
  <si>
    <t>Difusão do Código de Ética e Disciplina para Arquitetos e Urbanistas</t>
  </si>
  <si>
    <t>4 - Ação mantida</t>
  </si>
  <si>
    <t>11 - Ação mantida</t>
  </si>
  <si>
    <t>12 - Ação mantida</t>
  </si>
  <si>
    <t>1 - Ação mantida</t>
  </si>
  <si>
    <t>2 - Ação mantida</t>
  </si>
  <si>
    <t>3 - Ação mantida</t>
  </si>
  <si>
    <t>Camila Moreno de Camargo (Coordenadora)</t>
  </si>
  <si>
    <t>Nalligia Tavares de Oliveira Tavares (Coordenadora Adjunta)</t>
  </si>
  <si>
    <t>Carina Costa Correa</t>
  </si>
  <si>
    <t>Carina Serra Amancio</t>
  </si>
  <si>
    <t>Gabriela Katie Silva Morita</t>
  </si>
  <si>
    <t>José Marcelo Guedes</t>
  </si>
  <si>
    <t>Maria Alice Gaiotto</t>
  </si>
  <si>
    <t>Ronaldo José da Costa</t>
  </si>
  <si>
    <r>
      <rPr>
        <b/>
        <sz val="12"/>
        <color rgb="FFFFFFFF"/>
        <rFont val="Roboto"/>
      </rPr>
      <t>Realização da Missão:</t>
    </r>
    <r>
      <rPr>
        <sz val="12"/>
        <color rgb="FF000000"/>
        <rFont val="Roboto"/>
      </rPr>
      <t xml:space="preserve">                                                            </t>
    </r>
    <r>
      <rPr>
        <sz val="10"/>
        <color rgb="FF000000"/>
        <rFont val="Roboto"/>
      </rPr>
      <t xml:space="preserve"> Como podemos saber que atingimos nossa Missão e o impacto causado por esse atingimento.. Ex: Confiança da sociedade no trabalho dos arquitetos, fiscalizar 100% das denúncias recebidas </t>
    </r>
  </si>
  <si>
    <r>
      <rPr>
        <b/>
        <sz val="12"/>
        <color rgb="FFFFFFFF"/>
        <rFont val="Roboto"/>
      </rPr>
      <t xml:space="preserve">Recursos Orçamentários:                                                   </t>
    </r>
    <r>
      <rPr>
        <sz val="10"/>
        <color rgb="FF000000"/>
        <rFont val="Roboto"/>
      </rPr>
      <t xml:space="preserve"> Quais os nossos recursos financeiros e como pretendemos nos relacionar com ele. Ex: Garantir a execução integral do orçamento previsto</t>
    </r>
  </si>
  <si>
    <t>Formas de contato com a sociedade. Ex: atendimento telefônico, eventos ou material gráfico</t>
  </si>
  <si>
    <t>Quais as nossas forças e recursos principais. Ex: corpo técnico qualificado, SICCAU, IGEO</t>
  </si>
  <si>
    <t>Canais</t>
  </si>
  <si>
    <t>Recursos Chave</t>
  </si>
  <si>
    <t>Para quem produzimos valor?</t>
  </si>
  <si>
    <t>Apoio sem o qual as atividades não se realizam</t>
  </si>
  <si>
    <t>O que de valor geramos para os beneficiários. Ex: proteção da sociedade</t>
  </si>
  <si>
    <t>Como geramos valor? Ex: análise de processos</t>
  </si>
  <si>
    <t>Parcerias que podem impulsionar as ações</t>
  </si>
  <si>
    <t>Beneficiários</t>
  </si>
  <si>
    <t>Adesão e Suporte</t>
  </si>
  <si>
    <t>Proposta de Valor</t>
  </si>
  <si>
    <t>Atividades-Chave</t>
  </si>
  <si>
    <t>Parceiros Estratégicos</t>
  </si>
  <si>
    <r>
      <rPr>
        <b/>
        <sz val="12"/>
        <color rgb="FFFFFFFF"/>
        <rFont val="Roboto"/>
      </rPr>
      <t xml:space="preserve">Visão: </t>
    </r>
    <r>
      <rPr>
        <sz val="10"/>
        <color rgb="FFFFFFFF"/>
        <rFont val="Roboto"/>
      </rPr>
      <t>Onde queremos chegar, o que desejamos alvançar? (Preencher após ter respondido todos os campos verdes )</t>
    </r>
  </si>
  <si>
    <r>
      <rPr>
        <b/>
        <sz val="12"/>
        <color rgb="FFFFFFFF"/>
        <rFont val="Roboto"/>
      </rPr>
      <t xml:space="preserve">Missão/ Propósito: </t>
    </r>
    <r>
      <rPr>
        <sz val="10"/>
        <color rgb="FFFFFFFF"/>
        <rFont val="Roboto"/>
      </rPr>
      <t>Qual o propósito de existência da Comissão ou setor? (Preencher após ter respondido todos os campos verdes )</t>
    </r>
  </si>
  <si>
    <t>CANVAS DE MODELO DE MISSÃO</t>
  </si>
  <si>
    <t>FATORES EXTERNOS</t>
  </si>
  <si>
    <t>Ameaças</t>
  </si>
  <si>
    <t>Oportunidades</t>
  </si>
  <si>
    <t>FATORES INTERNOS</t>
  </si>
  <si>
    <t>Fraquezas</t>
  </si>
  <si>
    <t>Forças</t>
  </si>
  <si>
    <t>ANÁLISE S.W.O.T (FOFA)</t>
  </si>
  <si>
    <t>Quais os principais setores envolvidos no projeto.</t>
  </si>
  <si>
    <t>Setores Envolvidos:</t>
  </si>
  <si>
    <t>A quem o projeto se destina?</t>
  </si>
  <si>
    <t>Público- Alvo:</t>
  </si>
  <si>
    <r>
      <rPr>
        <sz val="10"/>
        <color theme="1"/>
        <rFont val="Roboto"/>
      </rPr>
      <t xml:space="preserve"> </t>
    </r>
    <r>
      <rPr>
        <sz val="10"/>
        <color rgb="FFFF0000"/>
        <rFont val="Roboto"/>
      </rPr>
      <t>Aqui podemos colocar os dados que apontam a existência do "problema público". Ex: Número de RRTs com irregularidades cadastrados mensalmente.</t>
    </r>
  </si>
  <si>
    <t>Evidências:</t>
  </si>
  <si>
    <t>Quais os fatores que causam o problema público. Ex: Falta de conhecimento sobre a legislação do CAU, ou Dificuldades para o preenchimento de informações no SICCAU.</t>
  </si>
  <si>
    <t>Causas Implícitas:</t>
  </si>
  <si>
    <t xml:space="preserve">Qual o problema ou situação que o projeto visa transformar? Ex: Irregularidades no preenchimento de RRTs. </t>
  </si>
  <si>
    <t>Problema Público:</t>
  </si>
  <si>
    <r>
      <rPr>
        <sz val="10"/>
        <color theme="1"/>
        <rFont val="Roboto"/>
      </rPr>
      <t xml:space="preserve"> </t>
    </r>
    <r>
      <rPr>
        <sz val="10"/>
        <color rgb="FFFF0000"/>
        <rFont val="Roboto"/>
      </rPr>
      <t>Quem é o responsável ou os responsáveis pelo projeto?</t>
    </r>
  </si>
  <si>
    <t>Responsável:</t>
  </si>
  <si>
    <t>Quais os principais indicadores do Projeto ? São eles que vão realizar o monitoramento da Meta do projeto.</t>
  </si>
  <si>
    <t>Indicadores:</t>
  </si>
  <si>
    <t>A meta deve informar objetivamente de forma quantitativa o que se quer alcançar com o projeto em qual período de tempo, deve ser mensurável.  Ex: "Aumentar em 50% o número de processos analisados até o final do ano" ou " Realizar 12 palestras em 2021 ", ou também "Adquirir 5 vans no primeiro semestre de 2021"</t>
  </si>
  <si>
    <t>Meta:</t>
  </si>
  <si>
    <t>Qual o principal objetivo do projeto? Ex: Coibir o exercício ilegal da profissão.</t>
  </si>
  <si>
    <t>Objetivo:</t>
  </si>
  <si>
    <t>Completar com o nome do projeto</t>
  </si>
  <si>
    <t>Nome do Projeto:</t>
  </si>
  <si>
    <t xml:space="preserve">             Ficha de Projeto </t>
  </si>
  <si>
    <t>INDICADORES:</t>
  </si>
  <si>
    <t>Impacto</t>
  </si>
  <si>
    <t>Resultados</t>
  </si>
  <si>
    <t>Produtos</t>
  </si>
  <si>
    <t>Atividades</t>
  </si>
  <si>
    <t>Insumos</t>
  </si>
  <si>
    <t>MODELO LÓGICO PROJETO XXXXXXX
XXXXXX- CAU/SP</t>
  </si>
  <si>
    <t>Pessoal</t>
  </si>
  <si>
    <t>Material de Consumo</t>
  </si>
  <si>
    <t>Serviços de Terceiros</t>
  </si>
  <si>
    <t>Transferências Correntes</t>
  </si>
  <si>
    <t>Reserva de Contingência</t>
  </si>
  <si>
    <t>Encargos Diversos</t>
  </si>
  <si>
    <t>Soma</t>
  </si>
  <si>
    <t>Imobilizado</t>
  </si>
  <si>
    <t>Pessoal e Encargos</t>
  </si>
  <si>
    <t>Diárias</t>
  </si>
  <si>
    <t>Passagens</t>
  </si>
  <si>
    <t>Serviços Prestados</t>
  </si>
  <si>
    <t>Capital</t>
  </si>
  <si>
    <t>Média</t>
  </si>
  <si>
    <t>Descritivo da Ação:</t>
  </si>
  <si>
    <t>Levantamento dos principais problemas na divulgação de atividades de arquitetura e urbanismo em meios digitais.
Começar elaboração do conteudo do manual.
Elaboração de pesquisa junto aos profissionais sobre o tema e solicitação de divulgação da mesma.
Compilação da pesquisa.
Formatação do manual.
Criação de campanha publicitária sobre o assunto.
Contato e parceria com Associações profissionais para divulgação do manual.</t>
  </si>
  <si>
    <t>Vídeos: indicar minutagem, formato (especificar se será uma campanha, animação, documentário, entrevista, série, enfim, tipo de video e necessidade de produção);
Necessidade de divulgação nas redes sociais, site, newsletter;
Publicação/ impressos: indicar formato, tiragem, dimensões aproximadas;
Necessidade de criação / produção gráfica;
Assessoria de imprensa;
Podcast;
Campanhas publicitárias;
Artigos jornalístico para Móbile, site, newsletter ou outras mídias</t>
  </si>
  <si>
    <t>Comunicação:</t>
  </si>
  <si>
    <r>
      <t xml:space="preserve">Reuniões Ordinárias
Objetivo: </t>
    </r>
    <r>
      <rPr>
        <sz val="11"/>
        <color theme="1"/>
        <rFont val="Calibri"/>
        <family val="2"/>
        <scheme val="minor"/>
      </rPr>
      <t xml:space="preserve">De caráter deliberativo e consultivo, para discussão sobre denúncias,  deliberação sobre pareceres relatados, discussão sobre temas variados e encaminhamentos pertinentes à Comissão. </t>
    </r>
    <r>
      <rPr>
        <b/>
        <sz val="11"/>
        <color theme="1"/>
        <rFont val="Calibri"/>
        <family val="2"/>
        <scheme val="minor"/>
      </rPr>
      <t xml:space="preserve">
Descritivo: </t>
    </r>
    <r>
      <rPr>
        <sz val="11"/>
        <color theme="1"/>
        <rFont val="Calibri"/>
        <family val="2"/>
        <scheme val="minor"/>
      </rPr>
      <t>Arquivar as denúncias não admitidas, em que não restar comprovada falta ética profissional; Instaurar processos éticos para apuração de indícios de infração ética , promovendo a instrução dos processos através de encaminhamentos diversos e audiências de instrução, assegurando os interessados o direito ao contraditório e ao Denunciado a ampla defesa; Propor ao Plenário do CAU/SP a aplicação de sanção disciplinar, quando identificadas infrações ética; Apreciar os recursos contra decisão de não acatamento da denúncia e encaminhá-los ao Plenário do CAU/SP quando houver a manutenção da decisão recorrida de arquivamento liminar, conforme previsto em Resolução; Discutir temas relacionados às atribuições da Comissão</t>
    </r>
    <r>
      <rPr>
        <b/>
        <sz val="11"/>
        <color theme="1"/>
        <rFont val="Calibri"/>
        <family val="2"/>
        <scheme val="minor"/>
      </rPr>
      <t xml:space="preserve">
Indicador: </t>
    </r>
    <r>
      <rPr>
        <sz val="11"/>
        <color theme="1"/>
        <rFont val="Calibri"/>
        <family val="2"/>
        <scheme val="minor"/>
      </rPr>
      <t>Número de Deliberações Geradas por tipo de reunião (virtuais e presenciais)</t>
    </r>
    <r>
      <rPr>
        <b/>
        <sz val="11"/>
        <color theme="1"/>
        <rFont val="Calibri"/>
        <family val="2"/>
        <scheme val="minor"/>
      </rPr>
      <t xml:space="preserve">
Meta: </t>
    </r>
    <r>
      <rPr>
        <sz val="11"/>
        <color theme="1"/>
        <rFont val="Calibri"/>
        <family val="2"/>
        <scheme val="minor"/>
      </rPr>
      <t>Realizar 22 reuniões Ordinárias gerando 10 deliberações mensais (em reuniões virtuais); 16 deliberações mensais (em reuniões presenciais)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Custo da ação: 11 reuniões virtuais e 11 reuniões presenciais, envolvendo todos os conselheiros.</t>
    </r>
    <r>
      <rPr>
        <b/>
        <sz val="11"/>
        <color theme="1"/>
        <rFont val="Calibri"/>
        <family val="2"/>
        <scheme val="minor"/>
      </rPr>
      <t xml:space="preserve">
</t>
    </r>
  </si>
  <si>
    <t>Zelar pela verificação e cumprimento dos artigos 17 a 23 da Lei n° 12.378, de 31 de dezembro de 2010, e do Código de Ética e Disciplina do Conselho de Arquitetura e Urbanismo do Brasil</t>
  </si>
  <si>
    <r>
      <rPr>
        <b/>
        <sz val="11"/>
        <color theme="1"/>
        <rFont val="Calibri"/>
        <family val="2"/>
        <scheme val="minor"/>
      </rPr>
      <t>Reuniões Extraordinárias: 
Objetivo:</t>
    </r>
    <r>
      <rPr>
        <sz val="11"/>
        <color theme="1"/>
        <rFont val="Calibri"/>
        <family val="2"/>
        <scheme val="minor"/>
      </rPr>
      <t xml:space="preserve"> De caráter deliberativo, para discussão e encaminhamentos sobre questões pontuais e estratégicas pertinentes à Comissão. 
</t>
    </r>
    <r>
      <rPr>
        <b/>
        <sz val="11"/>
        <color theme="1"/>
        <rFont val="Calibri"/>
        <family val="2"/>
        <scheme val="minor"/>
      </rPr>
      <t xml:space="preserve">Descritivo da ação: </t>
    </r>
    <r>
      <rPr>
        <sz val="11"/>
        <color theme="1"/>
        <rFont val="Calibri"/>
        <family val="2"/>
        <scheme val="minor"/>
      </rPr>
      <t xml:space="preserve">Apurar as denúncias recebidas;  Arquivar as denúncias não admitidas, em que não restar comprovada falta ética profissional; Instaurar processos éticos para apuração de indícios de infração ética , promovendo a instrução dos processos através de encaminhamentos diversos e audiências de instrução, assegurando os interessados o direito ao contraditório e ao Denunciado a ampla defesa; Propor ao Plenário do CAU/SP a aplicação de sanção disciplinar, quando identificadas infrações ética; Apreciar os recursos contra decisão de não acatamento da denúncia e encaminhá-los ao Plenário do CAU/SP quando houver a manutenção da decisão recorrida de arquivamento liminar, conforme previsto em Resolução; Deliberar temas pertinentes à Comissão. 
</t>
    </r>
    <r>
      <rPr>
        <b/>
        <sz val="11"/>
        <color theme="1"/>
        <rFont val="Calibri"/>
        <family val="2"/>
        <scheme val="minor"/>
      </rPr>
      <t xml:space="preserve">Indicador: </t>
    </r>
    <r>
      <rPr>
        <sz val="11"/>
        <color theme="1"/>
        <rFont val="Calibri"/>
        <family val="2"/>
        <scheme val="minor"/>
      </rPr>
      <t xml:space="preserve">Número de Deliberações geradas anual
</t>
    </r>
    <r>
      <rPr>
        <b/>
        <sz val="11"/>
        <color theme="1"/>
        <rFont val="Calibri"/>
        <family val="2"/>
        <scheme val="minor"/>
      </rPr>
      <t xml:space="preserve">Meta: </t>
    </r>
    <r>
      <rPr>
        <sz val="11"/>
        <color theme="1"/>
        <rFont val="Calibri"/>
        <family val="2"/>
        <scheme val="minor"/>
      </rPr>
      <t xml:space="preserve">4 Reuniões realizadas e 20 Deliberações no ano
</t>
    </r>
    <r>
      <rPr>
        <b/>
        <sz val="11"/>
        <color rgb="FFFF0000"/>
        <rFont val="Calibri"/>
        <family val="2"/>
        <scheme val="minor"/>
      </rPr>
      <t>Custo da ação: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Previsão de uma por trimestre (virtual) envolvendo todos os conselheiros.
</t>
    </r>
  </si>
  <si>
    <r>
      <t xml:space="preserve">Reunião por Convocação
Objetivo: </t>
    </r>
    <r>
      <rPr>
        <sz val="11"/>
        <color theme="1"/>
        <rFont val="Calibri"/>
        <family val="2"/>
        <scheme val="minor"/>
      </rPr>
      <t xml:space="preserve">Dar encaminhamento a despachos administrativos diversos e deliberações proferidas nas reuniões proferidas nas reuniões da CED-CAU/SP e Desenvolver aprimoramento nos fluxos administrativos. </t>
    </r>
    <r>
      <rPr>
        <b/>
        <sz val="11"/>
        <color theme="1"/>
        <rFont val="Calibri"/>
        <family val="2"/>
        <scheme val="minor"/>
      </rPr>
      <t xml:space="preserve">
Descritivo: </t>
    </r>
    <r>
      <rPr>
        <sz val="11"/>
        <color theme="1"/>
        <rFont val="Calibri"/>
        <family val="2"/>
        <scheme val="minor"/>
      </rPr>
      <t>Reuniões com Assessoria técnica da CED-CAU/SP,  SGO, Gerência Técnica e demais setores e comissões do CAU/SP, CAU/UF e CAU/BR, sempre que necessário, para discussão de assuntos pertinentes à CED-CAU/SP, com encaminhamentos práticos.</t>
    </r>
    <r>
      <rPr>
        <b/>
        <sz val="11"/>
        <color theme="1"/>
        <rFont val="Calibri"/>
        <family val="2"/>
        <scheme val="minor"/>
      </rPr>
      <t xml:space="preserve">
Indicador: </t>
    </r>
    <r>
      <rPr>
        <sz val="11"/>
        <color theme="1"/>
        <rFont val="Calibri"/>
        <family val="2"/>
        <scheme val="minor"/>
      </rPr>
      <t xml:space="preserve">Número de despachos e encaminhamentos gerados mensais </t>
    </r>
    <r>
      <rPr>
        <b/>
        <sz val="11"/>
        <color theme="1"/>
        <rFont val="Calibri"/>
        <family val="2"/>
        <scheme val="minor"/>
      </rPr>
      <t xml:space="preserve">
Meta: </t>
    </r>
    <r>
      <rPr>
        <sz val="11"/>
        <color theme="1"/>
        <rFont val="Calibri"/>
        <family val="2"/>
        <scheme val="minor"/>
      </rPr>
      <t>Realizar 48 reuniões gerando encaminhamentos administrativos estratégicos e despachos em protocolos e processos ético-disciplinares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Custo da ação: Previsão de 2 reuniões por convocação </t>
    </r>
    <r>
      <rPr>
        <b/>
        <u/>
        <sz val="11"/>
        <color rgb="FFFF0000"/>
        <rFont val="Calibri"/>
        <family val="2"/>
        <scheme val="minor"/>
      </rPr>
      <t>presencial</t>
    </r>
    <r>
      <rPr>
        <b/>
        <sz val="11"/>
        <color rgb="FFFF0000"/>
        <rFont val="Calibri"/>
        <family val="2"/>
        <scheme val="minor"/>
      </rPr>
      <t xml:space="preserve">  (mensais) e 2 reuniões por convocação </t>
    </r>
    <r>
      <rPr>
        <b/>
        <u/>
        <sz val="11"/>
        <color rgb="FFFF0000"/>
        <rFont val="Calibri"/>
        <family val="2"/>
        <scheme val="minor"/>
      </rPr>
      <t>virtual (mensais)</t>
    </r>
    <r>
      <rPr>
        <b/>
        <sz val="11"/>
        <color rgb="FFFF0000"/>
        <rFont val="Calibri"/>
        <family val="2"/>
        <scheme val="minor"/>
      </rPr>
      <t xml:space="preserve"> (sem custo) envolvendo a Coordenadora da CED-SP</t>
    </r>
    <r>
      <rPr>
        <b/>
        <sz val="11"/>
        <color theme="1"/>
        <rFont val="Calibri"/>
        <family val="2"/>
        <scheme val="minor"/>
      </rPr>
      <t xml:space="preserve"> </t>
    </r>
  </si>
  <si>
    <t>Respeitar prazos de tramitação , acelerar  o andamento das apurações das denúncias, conduzir atribuições estratégicas da Coordenação da CED-CAU/SP.</t>
  </si>
  <si>
    <r>
      <t xml:space="preserve">Reunião por Convocação dos Conselheiros relatores
Objetivo: </t>
    </r>
    <r>
      <rPr>
        <sz val="11"/>
        <color theme="1"/>
        <rFont val="Calibri"/>
        <family val="2"/>
        <scheme val="minor"/>
      </rPr>
      <t>Promover espaços de análise mais coletivos e colaborativos entre os conselheiros relatores de denúncias e processos ético-disciplinares.</t>
    </r>
    <r>
      <rPr>
        <b/>
        <sz val="11"/>
        <color theme="1"/>
        <rFont val="Calibri"/>
        <family val="2"/>
        <scheme val="minor"/>
      </rPr>
      <t xml:space="preserve">
Descritivo: </t>
    </r>
    <r>
      <rPr>
        <sz val="11"/>
        <color theme="1"/>
        <rFont val="Calibri"/>
        <family val="2"/>
        <scheme val="minor"/>
      </rPr>
      <t>Analisar denúncias, discutir temas e interpretações, emitir despachos com encaminhamentos necessários à conclusão da apuração ou parecer relacionados a protocolos e processos ético-disciplinares para ser apresentado em reunião da CED-CAU/SP.</t>
    </r>
    <r>
      <rPr>
        <b/>
        <sz val="11"/>
        <color theme="1"/>
        <rFont val="Calibri"/>
        <family val="2"/>
        <scheme val="minor"/>
      </rPr>
      <t xml:space="preserve">
Indicador: </t>
    </r>
    <r>
      <rPr>
        <sz val="11"/>
        <color theme="1"/>
        <rFont val="Calibri"/>
        <family val="2"/>
        <scheme val="minor"/>
      </rPr>
      <t>16 apresentações de despachos e pareceres por Reunião Ordinária a partir de Junho/2021.</t>
    </r>
    <r>
      <rPr>
        <b/>
        <sz val="11"/>
        <color theme="1"/>
        <rFont val="Calibri"/>
        <family val="2"/>
        <scheme val="minor"/>
      </rPr>
      <t xml:space="preserve">
Meta: </t>
    </r>
    <r>
      <rPr>
        <sz val="11"/>
        <color theme="1"/>
        <rFont val="Calibri"/>
        <family val="2"/>
        <scheme val="minor"/>
      </rPr>
      <t>Realizar 7 reuniões por convocação gerando encaminhamentos em protocolos e processos ético-disciplinares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Custo da ação: Previsão de 1 reunião mensal presencial, por convocação, envolvendo todos os conselheiros – Jun/Dez. </t>
    </r>
  </si>
  <si>
    <t>Zelar pelo cumprimento do Art. 94 do Regimento Interno do CAU/SP, com base nos procedimentos previstos pela Resolução CAU/SP 143/2017.</t>
  </si>
  <si>
    <t>5 - Ação mantida</t>
  </si>
  <si>
    <r>
      <t>AÇÕES ORIENTATIVAS PARA O EXERCÍCIO ÉTICO PROFISSIONAL
Objetivo:</t>
    </r>
    <r>
      <rPr>
        <sz val="11"/>
        <color theme="1"/>
        <rFont val="Calibri"/>
        <family val="2"/>
        <scheme val="minor"/>
      </rPr>
      <t xml:space="preserve"> Orientar profissionais e  estudantes do curso de arquitetura e urbanismo sobre o exercício ético profissional à luz do Código de Ética e Disciplina do CAU/BR.
</t>
    </r>
    <r>
      <rPr>
        <b/>
        <sz val="11"/>
        <color theme="1"/>
        <rFont val="Calibri"/>
        <family val="2"/>
        <scheme val="minor"/>
      </rPr>
      <t>Descritivo da Ação: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Estudantes:</t>
    </r>
    <r>
      <rPr>
        <sz val="11"/>
        <color theme="1"/>
        <rFont val="Calibri"/>
        <family val="2"/>
        <scheme val="minor"/>
      </rPr>
      <t xml:space="preserve"> Desenvolver material digital voltado a professores e estudantes de arquitetura e urbanismo. 1. Elaborar material (cartilha) do projeto; 2. Desenvolver material digital voltado a professores e estudantes de arquitetura e urbanismo; 3. Elaborar material dinâmico (jogo) e apresentação
</t>
    </r>
    <r>
      <rPr>
        <b/>
        <sz val="11"/>
        <color theme="1"/>
        <rFont val="Calibri"/>
        <family val="2"/>
        <scheme val="minor"/>
      </rPr>
      <t>Profissionais:</t>
    </r>
    <r>
      <rPr>
        <sz val="11"/>
        <color theme="1"/>
        <rFont val="Calibri"/>
        <family val="2"/>
        <scheme val="minor"/>
      </rPr>
      <t xml:space="preserve"> Desenvolver plano de conteúdos e comunicação voltado a profissionais arquitetos urbanistas. Elaborar conteúdos a serem divulgados aos profissionais arquitetos e urbanistas com orientações sobre o exercício ético profissional a luz do Código de Ética e Disciplina do CAU/BR (Manual digital; drops informativos; podcasts). Produção em parceria com a CCom, considerando sua divulgação nas redes sociais do CAU/SP, plataforma CEF, entre outros canais de comunicação
</t>
    </r>
    <r>
      <rPr>
        <b/>
        <sz val="11"/>
        <color theme="1"/>
        <rFont val="Calibri"/>
        <family val="2"/>
        <scheme val="minor"/>
      </rPr>
      <t>Indicador</t>
    </r>
    <r>
      <rPr>
        <sz val="11"/>
        <color theme="1"/>
        <rFont val="Calibri"/>
        <family val="2"/>
        <scheme val="minor"/>
      </rPr>
      <t xml:space="preserve">: Material criado/ previsto para cada frente do projeto
</t>
    </r>
    <r>
      <rPr>
        <b/>
        <sz val="11"/>
        <color theme="1"/>
        <rFont val="Calibri"/>
        <family val="2"/>
        <scheme val="minor"/>
      </rPr>
      <t>Meta:</t>
    </r>
    <r>
      <rPr>
        <sz val="11"/>
        <color theme="1"/>
        <rFont val="Calibri"/>
        <family val="2"/>
        <scheme val="minor"/>
      </rPr>
      <t xml:space="preserve"> apresentação pdf, cartilha e jogo (ou similiares), 6 drops informativos (jul/dez), manual digital de ética e disciplina, pautados no código de ética e disciplina cau/br, para estudantes, professores e conselheiros palestrantes
</t>
    </r>
    <r>
      <rPr>
        <b/>
        <sz val="11"/>
        <color rgb="FFFF0000"/>
        <rFont val="Calibri"/>
        <family val="2"/>
        <scheme val="minor"/>
      </rPr>
      <t>Custo da ação:  Previsão de 6 reuniões por convocação com 5 membros da CED-CAU/SP. Considerar reuniões presenciais.</t>
    </r>
    <r>
      <rPr>
        <b/>
        <sz val="11"/>
        <color theme="1"/>
        <rFont val="Calibri"/>
        <family val="2"/>
        <scheme val="minor"/>
      </rPr>
      <t xml:space="preserve">
</t>
    </r>
  </si>
  <si>
    <t>Ter um material de apoio voltado à difusão dos conceitos contidos do Código de Ética e Disciplina do CAU/BR, buscando promover o exercício ético e qualificado da profissão.</t>
  </si>
  <si>
    <t>6 - Ação INCLUÍDA</t>
  </si>
  <si>
    <r>
      <t xml:space="preserve">PLANO DE ATIVIDADES DESCENTRALIZADAS CED-CAU/SP 
Objetivo: </t>
    </r>
    <r>
      <rPr>
        <sz val="11"/>
        <color theme="1"/>
        <rFont val="Calibri"/>
        <family val="2"/>
        <scheme val="minor"/>
      </rPr>
      <t>Difundir os conceitos contidos do Código de Ética e Disciplina do CAU/BR, buscando promover o exercício ético e qualificado da profissão. Ser mais propositivo no diálogo com a sociedade e os profissionais de modo geral.</t>
    </r>
    <r>
      <rPr>
        <b/>
        <sz val="11"/>
        <color theme="1"/>
        <rFont val="Calibri"/>
        <family val="2"/>
        <scheme val="minor"/>
      </rPr>
      <t xml:space="preserve">
Descritivo da Ação:  </t>
    </r>
    <r>
      <rPr>
        <sz val="11"/>
        <color theme="1"/>
        <rFont val="Calibri"/>
        <family val="2"/>
        <scheme val="minor"/>
      </rPr>
      <t>1) Elaborar Plano de Atividades para atuação descentralizada e Cronograma de Execução; 2) Implementar etapas iniciais do Plano de Atividades Descentralizadas junto aos Escritórios Descentralizados;3. Parceria com Vice-Presidência , SGO e Gerência Técnica para alinhamento transversal de ações voltadas aos Escritórios Descentrallizados.</t>
    </r>
    <r>
      <rPr>
        <b/>
        <sz val="11"/>
        <color theme="1"/>
        <rFont val="Calibri"/>
        <family val="2"/>
        <scheme val="minor"/>
      </rPr>
      <t xml:space="preserve">
Indicador:</t>
    </r>
    <r>
      <rPr>
        <sz val="11"/>
        <color theme="1"/>
        <rFont val="Calibri"/>
        <family val="2"/>
        <scheme val="minor"/>
      </rPr>
      <t xml:space="preserve"> definir em projeto/ plano de execução das atividades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Custo da Ação: Previsão de 4 reuniões por convocação com 4 membros da CED-CAU/SP para ações de elaboração e alinhamentos; e 4 reuniões/ participações com 4 membros da CED-CAU/SP para  desenvolvimento de atividades iniciais. Considerar reuniões presenciais.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/>
    </r>
  </si>
  <si>
    <t>Diminuição na quantidade de denúncias e nas infrações éticas cometidas por desconhecimento da Legislação pertinente.</t>
  </si>
  <si>
    <t>7 - Ação INCLUÍDA</t>
  </si>
  <si>
    <r>
      <rPr>
        <b/>
        <sz val="11"/>
        <color theme="1"/>
        <rFont val="Calibri"/>
        <family val="2"/>
        <scheme val="minor"/>
      </rPr>
      <t xml:space="preserve">PACOTE DE AÇÕES EMERGENCIAIS VOLTADAS AO PASSIVO DA CED-CAU/SP - 1) Plenárias Extraordinárias de Julgamentos
Objetivo: </t>
    </r>
    <r>
      <rPr>
        <sz val="11"/>
        <color theme="1"/>
        <rFont val="Calibri"/>
        <family val="2"/>
        <scheme val="minor"/>
      </rPr>
      <t>Garantir a eficiência e a eficácia na análise processual da Comissão através da eliminação do passivo de  protocolos de denúncia e processos ético-disciplinares a serem analisados pela CED do CAU/SP.</t>
    </r>
    <r>
      <rPr>
        <b/>
        <sz val="11"/>
        <color theme="1"/>
        <rFont val="Calibri"/>
        <family val="2"/>
        <scheme val="minor"/>
      </rPr>
      <t xml:space="preserve">
Descritivo da Ação: </t>
    </r>
    <r>
      <rPr>
        <sz val="11"/>
        <color theme="1"/>
        <rFont val="Calibri"/>
        <family val="2"/>
        <scheme val="minor"/>
      </rPr>
      <t xml:space="preserve">Arquivar processos em que não for comprovada falta ética profissional; Aplicar  sanções ético disciplinares à profissionais registrados nesse Conselho quando identificada infrações ao Código de Ética do CAU/BR e/ou ao Art. 18 da Lei 12.378/2010. </t>
    </r>
    <r>
      <rPr>
        <b/>
        <sz val="11"/>
        <color theme="1"/>
        <rFont val="Calibri"/>
        <family val="2"/>
        <scheme val="minor"/>
      </rPr>
      <t xml:space="preserve">
Indicador: </t>
    </r>
    <r>
      <rPr>
        <sz val="11"/>
        <color theme="1"/>
        <rFont val="Calibri"/>
        <family val="2"/>
        <scheme val="minor"/>
      </rPr>
      <t>Número de julgamentos realizados nas plenárias extraordinárias</t>
    </r>
    <r>
      <rPr>
        <b/>
        <sz val="11"/>
        <color theme="1"/>
        <rFont val="Calibri"/>
        <family val="2"/>
        <scheme val="minor"/>
      </rPr>
      <t xml:space="preserve">
Meta: Deliberar por 06 Plenárias Extraordinárias; Apresentar até 05 pareceres referentes aos processos analisados; 30 julgamentos em sessões plenária extraordinárias
</t>
    </r>
    <r>
      <rPr>
        <b/>
        <sz val="11"/>
        <color rgb="FFFF0000"/>
        <rFont val="Calibri"/>
        <family val="2"/>
        <scheme val="minor"/>
      </rPr>
      <t xml:space="preserve">Custo da Ação: ação sem custo.
</t>
    </r>
  </si>
  <si>
    <t xml:space="preserve">Acelerar o andamento das apurações, instruções e emissão de pareceres de passivo de protocolos de denúncia e processos ético-disciplinares da CED-CAU/SP; Evitar que prazos regimentais sejam expirados. </t>
  </si>
  <si>
    <t>8 - Ação INCLUÍDA</t>
  </si>
  <si>
    <r>
      <rPr>
        <b/>
        <sz val="11"/>
        <color theme="1"/>
        <rFont val="Calibri"/>
        <family val="2"/>
        <scheme val="minor"/>
      </rPr>
      <t xml:space="preserve">PACOTE DE AÇÕES EMERGENCIAIS VOLTADAS AO PASSIVO DA CED-CAU/SP - 2) Audiências virtuais e/ou híbridas
Objetivo: </t>
    </r>
    <r>
      <rPr>
        <sz val="11"/>
        <color theme="1"/>
        <rFont val="Calibri"/>
        <family val="2"/>
        <scheme val="minor"/>
      </rPr>
      <t>Garantir a eficiência e a eficácia na análise processual da Comissão através da eliminação do passivo de  protocolos de denúncia e processos ético-disciplinares a serem analisados pela CED do CAU/SP.</t>
    </r>
    <r>
      <rPr>
        <b/>
        <sz val="11"/>
        <color theme="1"/>
        <rFont val="Calibri"/>
        <family val="2"/>
        <scheme val="minor"/>
      </rPr>
      <t xml:space="preserve">
Descritivo da Ação: </t>
    </r>
    <r>
      <rPr>
        <sz val="11"/>
        <color theme="1"/>
        <rFont val="Calibri"/>
        <family val="2"/>
        <scheme val="minor"/>
      </rPr>
      <t xml:space="preserve">Realização de audiências virtuais e/ou híbridas de conciliação e instrução relacionadas à apuração de denúncias, a partir de Deliberação CED-CAU/SP no. 16/2021 aprovada em Plenário. </t>
    </r>
    <r>
      <rPr>
        <b/>
        <sz val="11"/>
        <color theme="1"/>
        <rFont val="Calibri"/>
        <family val="2"/>
        <scheme val="minor"/>
      </rPr>
      <t xml:space="preserve">
Indicador: </t>
    </r>
    <r>
      <rPr>
        <sz val="11"/>
        <color theme="1"/>
        <rFont val="Calibri"/>
        <family val="2"/>
        <scheme val="minor"/>
      </rPr>
      <t>Número de audiências realizadas/previstas</t>
    </r>
    <r>
      <rPr>
        <b/>
        <sz val="11"/>
        <color theme="1"/>
        <rFont val="Calibri"/>
        <family val="2"/>
        <scheme val="minor"/>
      </rPr>
      <t xml:space="preserve">
Meta: </t>
    </r>
    <r>
      <rPr>
        <sz val="11"/>
        <color theme="1"/>
        <rFont val="Calibri"/>
        <family val="2"/>
        <scheme val="minor"/>
      </rPr>
      <t>Realização de 14 audiências de conciliação e/ou de instrução e seus respectivos encaminhamentos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Custo da Ação: Previsão de 4 audiências por mês (2 por dia; 2 dias no mês - MAI/NOV; em semanas intercaladas às de RO), com a participação de 2 conselheiros (o relator e mais um). 14 audiências; 28 convocações
</t>
    </r>
  </si>
  <si>
    <t>9 - Ação INCLUÍDA</t>
  </si>
  <si>
    <t>10 - Ação INCLUÍDA</t>
  </si>
  <si>
    <r>
      <t xml:space="preserve">APRIMORAMENTO DE FLUXOS CED CAU/SP 
Objetivo: : </t>
    </r>
    <r>
      <rPr>
        <sz val="11"/>
        <color theme="1"/>
        <rFont val="Calibri"/>
        <family val="2"/>
        <scheme val="minor"/>
      </rPr>
      <t>1) Apoiar, participar, acompanhar e analisar  Diagnóstico dos protocolos de denúncia e processos ético-disciplinares (temas recorrentes, rotulagem, estágios, procedimentos e fluxos). 2) Desenvolvimento de fase piloto de implementação do SGI, em articulação com o CAU/RS e CAU/BR, envolvendo CED, CF e SGO. 3) Estruturar corpo técnico da CED-CAU/SP para desenvolvimento de Análises Técnicas e elaboração de minutas de encaminhamentos para apreciação dos Conselheiros membros da Comissão</t>
    </r>
    <r>
      <rPr>
        <b/>
        <sz val="11"/>
        <color theme="1"/>
        <rFont val="Calibri"/>
        <family val="2"/>
        <scheme val="minor"/>
      </rPr>
      <t xml:space="preserve">
Descritivo da Ação: </t>
    </r>
    <r>
      <rPr>
        <sz val="11"/>
        <color theme="1"/>
        <rFont val="Calibri"/>
        <family val="2"/>
        <scheme val="minor"/>
      </rPr>
      <t>1. Identificar multivariáveis para leitura e proposições transversais a outras Comissões; 2. Orientar rotinas de distribuição e discussão sobre metas administrativas e ações orientativas; 3. Aprimorar e otimizar fluxos e procedimentos; 4. Instruir participação ativa da Coordenação quanto aos processos de revisão dos procedimentos administrativos e do Código de Ética e Disciplina junto aos CAU/UF e CAU/BR; 5. Implementar programa de gestão e condução eletrônica de protocolos e processos ético-disciplinares para garantir celeridade de encaminhamentos.</t>
    </r>
    <r>
      <rPr>
        <b/>
        <sz val="11"/>
        <color theme="1"/>
        <rFont val="Calibri"/>
        <family val="2"/>
        <scheme val="minor"/>
      </rPr>
      <t xml:space="preserve">
Indicadores: </t>
    </r>
    <r>
      <rPr>
        <sz val="11"/>
        <color theme="1"/>
        <rFont val="Calibri"/>
        <family val="2"/>
        <scheme val="minor"/>
      </rPr>
      <t>1) Análise e aprovação do diagnóstico pela ced-cau/sp; 2) Deliberação por encaminhamentos pertinentes; 3) Relatório com resultados e encaminhamentos da fase piloto, e sua apresentação aos membros da ced-cau/sp e conselho diretor; 4)  Apresentação de minutas de despachos no ano.</t>
    </r>
    <r>
      <rPr>
        <b/>
        <sz val="11"/>
        <color theme="1"/>
        <rFont val="Calibri"/>
        <family val="2"/>
        <scheme val="minor"/>
      </rPr>
      <t xml:space="preserve">
Meta:
</t>
    </r>
    <r>
      <rPr>
        <b/>
        <sz val="11"/>
        <color rgb="FFFF0000"/>
        <rFont val="Calibri"/>
        <family val="2"/>
        <scheme val="minor"/>
      </rPr>
      <t xml:space="preserve">Custo da Ação: Ação sem custo. Nas reuniões por convocação previstas pela Coordenação junto à Supervisão de Processos Ético-Disciplinares, SGO e Gerência Técnica, com comunicação e </t>
    </r>
    <r>
      <rPr>
        <b/>
        <sz val="11"/>
        <color theme="1"/>
        <rFont val="Calibri"/>
        <family val="2"/>
        <scheme val="minor"/>
      </rPr>
      <t xml:space="preserve">
</t>
    </r>
  </si>
  <si>
    <t>Garantir a eficiência e a eficácia na análise processual da Comissão</t>
  </si>
  <si>
    <r>
      <t>Participar de eventos e treinamentos técnicos realizados pela CED-CAU/BR
Objetivos:</t>
    </r>
    <r>
      <rPr>
        <sz val="11"/>
        <color theme="1"/>
        <rFont val="Calibri"/>
        <family val="2"/>
        <scheme val="minor"/>
      </rPr>
      <t xml:space="preserve"> Alinhar entendimentos e uniformizar procedimentos para condução dos processos éticos com as CED-CAU/UF. Uniformizar os trâmites processuais 
</t>
    </r>
    <r>
      <rPr>
        <b/>
        <sz val="11"/>
        <color theme="1"/>
        <rFont val="Calibri"/>
        <family val="2"/>
        <scheme val="minor"/>
      </rPr>
      <t>Descritivo da Ação</t>
    </r>
    <r>
      <rPr>
        <sz val="11"/>
        <color theme="1"/>
        <rFont val="Calibri"/>
        <family val="2"/>
        <scheme val="minor"/>
      </rPr>
      <t xml:space="preserve">: Debater sobre os aspectos identificados nas denúncia recebidas na Comissão, os atos normativos que regulamentam o exercício da profissão, bem como sobre as legislações que regulamentam a condução dos processos éticos, de forma a contribuir com o aprimoramento desses e melhorar os processos internos. 
</t>
    </r>
    <r>
      <rPr>
        <b/>
        <sz val="11"/>
        <color theme="1"/>
        <rFont val="Calibri"/>
        <family val="2"/>
        <scheme val="minor"/>
      </rPr>
      <t>Indicadores:</t>
    </r>
    <r>
      <rPr>
        <sz val="11"/>
        <color theme="1"/>
        <rFont val="Calibri"/>
        <family val="2"/>
        <scheme val="minor"/>
      </rPr>
      <t xml:space="preserve"> Relatórios elaborados sobre a participação nos eventos
</t>
    </r>
    <r>
      <rPr>
        <b/>
        <sz val="11"/>
        <color theme="1"/>
        <rFont val="Calibri"/>
        <family val="2"/>
        <scheme val="minor"/>
      </rPr>
      <t>Meta:</t>
    </r>
    <r>
      <rPr>
        <sz val="11"/>
        <color theme="1"/>
        <rFont val="Calibri"/>
        <family val="2"/>
        <scheme val="minor"/>
      </rPr>
      <t xml:space="preserve"> Participação em 6 eventos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 xml:space="preserve">Custo da Ação: Previsão de 6 eventos/ treinamentos, envolvendo 5 membros da CED-CAU/SP em cada. Prever 3 virtuais e 3 presenciais.
</t>
    </r>
  </si>
  <si>
    <t>Aprimoramento dos processos éticos e processos internos do setor</t>
  </si>
  <si>
    <t xml:space="preserve"> Garantir a eficiência e a eficácia na análise processual da Comissão</t>
  </si>
  <si>
    <t>Nome</t>
  </si>
  <si>
    <t>Custo Unitário</t>
  </si>
  <si>
    <t>Diárias pagas somente para quem vem de fora do município:</t>
  </si>
  <si>
    <t xml:space="preserve">Deslocamento somente para que vem de fora do município, valor pago por quilômetros de distância: </t>
  </si>
  <si>
    <t xml:space="preserve">Conselheiros que residem no município o valor é fixo de </t>
  </si>
  <si>
    <t>Diárias para Viagens - Por dia</t>
  </si>
  <si>
    <t>Deslocamento para Viagens - Parcela única</t>
  </si>
  <si>
    <t>Passagens de Avião para Viagens - Média Ida e volta</t>
  </si>
  <si>
    <t>Reunião Virtual</t>
  </si>
  <si>
    <t>Reunião Híbrida</t>
  </si>
  <si>
    <t>Diária e deslocamento para funcionários - Fora do Estado de São Paulo c/ pernoite</t>
  </si>
  <si>
    <t>Diária e deslocamento para funcionários - Fora do Estado de São Paulo s/ pernoite</t>
  </si>
  <si>
    <t>Diária e deslocamento para funcionários - Dentro do Estado de São Paulo c/ pernoite</t>
  </si>
  <si>
    <t>Diária e deslocamento para funcionários - Dentro do Estado de São Paulo s/ pernoite</t>
  </si>
  <si>
    <r>
      <t>Promover capacitações para Conselheiros Titulares e Suplentes da CED-CAU/SP e demais sobre procedimentos relacionados a processos ético-disciplinares. 
Objetivo:</t>
    </r>
    <r>
      <rPr>
        <sz val="11"/>
        <color theme="1"/>
        <rFont val="Calibri"/>
        <family val="2"/>
        <scheme val="minor"/>
      </rPr>
      <t xml:space="preserve"> Capacitar os Conselheiros Titulares e Suplentes da CED-CAU/SP, bem como demais Conselheiros do CAU/SP para garantir a eficiência e a eficácia na análise processual no âmbito da Comissão.
</t>
    </r>
    <r>
      <rPr>
        <b/>
        <sz val="11"/>
        <color theme="1"/>
        <rFont val="Calibri"/>
        <family val="2"/>
        <scheme val="minor"/>
      </rPr>
      <t>Descritivo da Ação:</t>
    </r>
    <r>
      <rPr>
        <sz val="11"/>
        <color theme="1"/>
        <rFont val="Calibri"/>
        <family val="2"/>
        <scheme val="minor"/>
      </rPr>
      <t xml:space="preserve"> Desenvolver técnicas para conduzir as audiências de conciliação e instrução, aprimorando os procedimentos internos. Apresentar procedimentos de análise e apuração de denúncias conforme Resolução CAU/BR no. 143/2017. Apresentar procedimentos para julgamento de processos éticos-disciplinares em Reuniões Plenárias. Parceria com CCom , T.I. e Assessoria Jurídica. Todos os treinamentos/ capacitações serão realizados de modo virtual, introduzidos como pauta em Reuniões Ordinárias da CED-CAU/SP quando voltados a seus membros, e como Webnários, quando voltados a todos os conselheiros
</t>
    </r>
    <r>
      <rPr>
        <b/>
        <sz val="11"/>
        <color theme="1"/>
        <rFont val="Calibri"/>
        <family val="2"/>
        <scheme val="minor"/>
      </rPr>
      <t>Indicadores:</t>
    </r>
    <r>
      <rPr>
        <sz val="11"/>
        <color theme="1"/>
        <rFont val="Calibri"/>
        <family val="2"/>
        <scheme val="minor"/>
      </rPr>
      <t xml:space="preserve"> Número de treinamentos realizados/ previstos; Número de Conselheiros capacitados/ número total de Conselheiros
</t>
    </r>
    <r>
      <rPr>
        <b/>
        <sz val="11"/>
        <color theme="1"/>
        <rFont val="Calibri"/>
        <family val="2"/>
        <scheme val="minor"/>
      </rPr>
      <t>Meta:</t>
    </r>
    <r>
      <rPr>
        <sz val="11"/>
        <color theme="1"/>
        <rFont val="Calibri"/>
        <family val="2"/>
        <scheme val="minor"/>
      </rPr>
      <t xml:space="preserve"> Realização de 6 treinamentos/capacitações</t>
    </r>
    <r>
      <rPr>
        <b/>
        <sz val="11"/>
        <color theme="1"/>
        <rFont val="Calibri"/>
        <family val="2"/>
        <scheme val="minor"/>
      </rPr>
      <t xml:space="preserve">.
</t>
    </r>
    <r>
      <rPr>
        <b/>
        <sz val="11"/>
        <color rgb="FFFF0000"/>
        <rFont val="Calibri"/>
        <family val="2"/>
        <scheme val="minor"/>
      </rPr>
      <t>Custo da Ação: Ação sem custo.</t>
    </r>
  </si>
  <si>
    <t>Reuniões Ordinárias Virtuais</t>
  </si>
  <si>
    <t>Reuniões Extraordinárias Presenciais</t>
  </si>
  <si>
    <t>Reuniões por Convocação Virtuais</t>
  </si>
  <si>
    <r>
      <rPr>
        <b/>
        <sz val="11"/>
        <color theme="1"/>
        <rFont val="Calibri"/>
        <family val="2"/>
        <scheme val="minor"/>
      </rPr>
      <t>PACOTE DE AÇÕES EMERGENCIAIS VOLTADAS AO PASSIVO DA CED-CAU/SP - 3) Força-tarefa para apurações e análises de protocolo e processos ético-disciplinares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Objetivo:</t>
    </r>
    <r>
      <rPr>
        <sz val="11"/>
        <color theme="1"/>
        <rFont val="Calibri"/>
        <family val="2"/>
        <scheme val="minor"/>
      </rPr>
      <t xml:space="preserve"> Garantir a eficiência e a eficácia na análise processual da Comissão através da eliminação do passivo de  protocolos de denúncia e processos ético-disciplinares a serem analisados pela CED do CAU/SP.
</t>
    </r>
    <r>
      <rPr>
        <b/>
        <sz val="11"/>
        <color theme="1"/>
        <rFont val="Calibri"/>
        <family val="2"/>
        <scheme val="minor"/>
      </rPr>
      <t>Descritivo da Ação:</t>
    </r>
    <r>
      <rPr>
        <sz val="11"/>
        <color theme="1"/>
        <rFont val="Calibri"/>
        <family val="2"/>
        <scheme val="minor"/>
      </rPr>
      <t xml:space="preserve"> Considerando Artigo 155 (competências do Presidente), Inciso XVII do Regimento Interno do CAU/SP, que prevê a designação, no Plenário, em casos de excesso de demanda em determinada comissão, de conselheiro titular membro de comissão diversa, para análise de processo &gt; Instruir Presidência a partir de levantamento de passivo de protocolos de denúncia e processos ético-disciplinares realizado (cerca de 300). Colaborar com organização da ação. Participar da implementação da ação.
</t>
    </r>
    <r>
      <rPr>
        <b/>
        <sz val="11"/>
        <color theme="1"/>
        <rFont val="Calibri"/>
        <family val="2"/>
        <scheme val="minor"/>
      </rPr>
      <t xml:space="preserve">Indicador: </t>
    </r>
    <r>
      <rPr>
        <sz val="11"/>
        <color theme="1"/>
        <rFont val="Calibri"/>
        <family val="2"/>
        <scheme val="minor"/>
      </rPr>
      <t xml:space="preserve">Número de pareceres e despachos realizados/ previstos 
</t>
    </r>
    <r>
      <rPr>
        <b/>
        <sz val="11"/>
        <color theme="1"/>
        <rFont val="Calibri"/>
        <family val="2"/>
        <scheme val="minor"/>
      </rPr>
      <t xml:space="preserve">Meta: </t>
    </r>
    <r>
      <rPr>
        <sz val="11"/>
        <color theme="1"/>
        <rFont val="Calibri"/>
        <family val="2"/>
        <scheme val="minor"/>
      </rPr>
      <t xml:space="preserve">280 despachos e/ ou pareceres em protocolos ou processos ético-disciplinares
</t>
    </r>
    <r>
      <rPr>
        <b/>
        <sz val="11"/>
        <color rgb="FFFF0000"/>
        <rFont val="Calibri"/>
        <family val="2"/>
        <scheme val="minor"/>
      </rPr>
      <t>Custo da Ação: *VERIFICAR CO-RESPONSABILIDADES FINANCEIRAS E ASPECTOS JURÍDICOS PARA EXECUÇÃO DA AÇÃO, UMA VEZ QUE A AÇÃO É DA GESTÃO COMO UM TODO, ENVOLVENDO CONSELHEIROS E FUNCIONÁRIOS PARA ALÉM DA CED-CAU/SP. Previsão de 1  Reunião  por convocação por mês envolvendo a convocação de 20 conselheiros de Junho a Dezembro (1 por mês = 14 Reuniões por Convocação = 280 convocações). *Precisa ser presencial com acompanhamento da Assessoria Técnica e Coordenação da CED-CAU/SP. Previsão de chamamento de novos funcionários administrativos ou realocação emergencial dos mesmos</t>
    </r>
    <r>
      <rPr>
        <sz val="11"/>
        <color theme="1"/>
        <rFont val="Calibri"/>
        <family val="2"/>
        <scheme val="minor"/>
      </rPr>
      <t xml:space="preserve">.
</t>
    </r>
    <r>
      <rPr>
        <b/>
        <sz val="11"/>
        <color rgb="FF7030A0"/>
        <rFont val="Calibri"/>
        <family val="2"/>
        <scheme val="minor"/>
      </rPr>
      <t>Planejamento: O quantitativo foi corrigido de 14 para 7, conforme autorização por e-mail da coordenadora da comissão.</t>
    </r>
  </si>
  <si>
    <t>BSB - Aeroporto Internacional de Brasília - Presidente Jucelino Kubitschek - DF</t>
  </si>
  <si>
    <t>POA - Aeroporto Internacional de Porto Alegre - Salgado Filho - RS</t>
  </si>
  <si>
    <t>SDU - Aeroporto Santos Dumont - RJ</t>
  </si>
  <si>
    <t>NAT - Aeroporto Internacional de Natal - Augusto Natal Severo - RN</t>
  </si>
  <si>
    <t>IGU - Aeroporto Internacional de Foz do Iguaçú - PR</t>
  </si>
  <si>
    <t>CNF - Aeroporto Internacional de Minas Gerais - Confins - MG</t>
  </si>
  <si>
    <t>Programação 2021
(B)</t>
  </si>
  <si>
    <t>Reprogramação 2020
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</si>
</sst>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"/>
    <numFmt numFmtId="166" formatCode="_(* #,##0.00_);_(* \(#,##0.00\);_(* &quot;-&quot;??_);_(@_)"/>
    <numFmt numFmtId="167" formatCode="_(* #,##0_);_(* \(#,##0\);_(* &quot;-&quot;??_);_(@_)"/>
    <numFmt numFmtId="168" formatCode="_-* #,##0_-;\-* #,##0_-;_-* &quot;-&quot;??_-;_-@_-"/>
    <numFmt numFmtId="169" formatCode="_(&quot;R$&quot;* #,##0.00_);_(&quot;R$&quot;* \(#,##0.00\);_(&quot;R$&quot;* &quot;-&quot;??_);_(@_)"/>
    <numFmt numFmtId="170" formatCode="#,##0.00_ ;\-#,##0.00\ "/>
  </numFmts>
  <fonts count="6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5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14"/>
      <color theme="0"/>
      <name val="Arial Narrow"/>
      <family val="2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8" tint="-0.499984740745262"/>
      <name val="Calibri"/>
      <family val="2"/>
      <scheme val="minor"/>
    </font>
    <font>
      <i/>
      <sz val="24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8" tint="-0.249977111117893"/>
      <name val="Calibri"/>
      <family val="2"/>
      <scheme val="minor"/>
    </font>
    <font>
      <b/>
      <sz val="12"/>
      <color theme="0"/>
      <name val="Arial"/>
      <family val="2"/>
    </font>
    <font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 tint="0.499984740745262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0"/>
      <name val="Calibri"/>
      <family val="2"/>
      <scheme val="minor"/>
    </font>
    <font>
      <i/>
      <sz val="12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Roboto"/>
    </font>
    <font>
      <b/>
      <sz val="12"/>
      <color rgb="FFFFFFFF"/>
      <name val="Roboto"/>
    </font>
    <font>
      <sz val="12"/>
      <color rgb="FF000000"/>
      <name val="Roboto"/>
    </font>
    <font>
      <sz val="10"/>
      <color rgb="FF000000"/>
      <name val="Roboto"/>
    </font>
    <font>
      <sz val="10"/>
      <color rgb="FFFFFFFF"/>
      <name val="Roboto"/>
    </font>
    <font>
      <b/>
      <sz val="14"/>
      <color rgb="FFFFFFFF"/>
      <name val="Roboto"/>
    </font>
    <font>
      <sz val="10"/>
      <color theme="1"/>
      <name val="Roboto"/>
    </font>
    <font>
      <b/>
      <sz val="8"/>
      <color theme="1"/>
      <name val="Roboto"/>
    </font>
    <font>
      <b/>
      <sz val="12"/>
      <name val="Roboto"/>
    </font>
    <font>
      <sz val="8"/>
      <color rgb="FF000000"/>
      <name val="Roboto"/>
    </font>
    <font>
      <b/>
      <sz val="8"/>
      <color rgb="FF000000"/>
      <name val="Roboto"/>
    </font>
    <font>
      <b/>
      <sz val="14"/>
      <color theme="1"/>
      <name val="Roboto"/>
    </font>
    <font>
      <sz val="10"/>
      <color rgb="FFFF0000"/>
      <name val="Roboto"/>
    </font>
    <font>
      <b/>
      <sz val="10"/>
      <name val="Roboto"/>
    </font>
    <font>
      <b/>
      <sz val="10"/>
      <color rgb="FF000000"/>
      <name val="Roboto"/>
    </font>
    <font>
      <b/>
      <sz val="24"/>
      <color theme="1"/>
      <name val="Roboto"/>
    </font>
    <font>
      <b/>
      <sz val="10"/>
      <color rgb="FFFFFFFF"/>
      <name val="Arial"/>
      <family val="2"/>
    </font>
    <font>
      <b/>
      <sz val="10"/>
      <color rgb="FFF3F3F3"/>
      <name val="Arial"/>
      <family val="2"/>
    </font>
    <font>
      <sz val="12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7030A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7BA0"/>
        <bgColor rgb="FFC27BA0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theme="7"/>
        <bgColor theme="7"/>
      </patternFill>
    </fill>
    <fill>
      <patternFill patternType="solid">
        <fgColor rgb="FF741B47"/>
        <bgColor rgb="FF741B47"/>
      </patternFill>
    </fill>
    <fill>
      <patternFill patternType="solid">
        <fgColor rgb="FFFBFBFB"/>
        <bgColor rgb="FFFBFBFB"/>
      </patternFill>
    </fill>
    <fill>
      <patternFill patternType="solid">
        <fgColor rgb="FFAAF69F"/>
        <bgColor rgb="FFAAF69F"/>
      </patternFill>
    </fill>
    <fill>
      <patternFill patternType="solid">
        <fgColor rgb="FFFFFFFF"/>
        <bgColor rgb="FFFFFFFF"/>
      </patternFill>
    </fill>
    <fill>
      <patternFill patternType="solid">
        <fgColor rgb="FFF0D9F2"/>
        <bgColor rgb="FFF0D9F2"/>
      </patternFill>
    </fill>
    <fill>
      <patternFill patternType="solid">
        <fgColor rgb="FFB7E1CD"/>
        <bgColor rgb="FFB7E1CD"/>
      </patternFill>
    </fill>
    <fill>
      <patternFill patternType="solid">
        <fgColor rgb="FF990000"/>
        <bgColor rgb="FF990000"/>
      </patternFill>
    </fill>
    <fill>
      <patternFill patternType="solid">
        <fgColor rgb="FF999999"/>
        <bgColor rgb="FF999999"/>
      </patternFill>
    </fill>
    <fill>
      <patternFill patternType="solid">
        <fgColor rgb="FF016C44"/>
        <bgColor rgb="FF016C44"/>
      </patternFill>
    </fill>
    <fill>
      <patternFill patternType="solid">
        <fgColor rgb="FF002060"/>
        <bgColor rgb="FF002060"/>
      </patternFill>
    </fill>
    <fill>
      <patternFill patternType="solid">
        <fgColor theme="5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1" fillId="0" borderId="0"/>
  </cellStyleXfs>
  <cellXfs count="414">
    <xf numFmtId="0" fontId="0" fillId="0" borderId="0" xfId="0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1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2" borderId="1" xfId="3" applyNumberFormat="1" applyFont="1" applyFill="1" applyBorder="1" applyAlignment="1" applyProtection="1">
      <alignment vertical="center" wrapText="1"/>
      <protection locked="0"/>
    </xf>
    <xf numFmtId="167" fontId="5" fillId="5" borderId="1" xfId="3" applyNumberFormat="1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vertical="center" wrapText="1"/>
    </xf>
    <xf numFmtId="168" fontId="5" fillId="2" borderId="1" xfId="0" applyNumberFormat="1" applyFont="1" applyFill="1" applyBorder="1" applyAlignment="1" applyProtection="1">
      <alignment vertical="center" wrapText="1"/>
      <protection locked="0"/>
    </xf>
    <xf numFmtId="165" fontId="5" fillId="5" borderId="1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center" vertical="center" wrapText="1"/>
    </xf>
    <xf numFmtId="167" fontId="10" fillId="3" borderId="1" xfId="3" applyNumberFormat="1" applyFont="1" applyFill="1" applyBorder="1" applyAlignment="1">
      <alignment horizontal="right" wrapText="1"/>
    </xf>
    <xf numFmtId="167" fontId="10" fillId="3" borderId="1" xfId="3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wrapText="1"/>
    </xf>
    <xf numFmtId="165" fontId="10" fillId="3" borderId="1" xfId="0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12" fillId="2" borderId="0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/>
    <xf numFmtId="14" fontId="0" fillId="0" borderId="0" xfId="0" applyNumberFormat="1"/>
    <xf numFmtId="43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3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20" fillId="0" borderId="0" xfId="0" applyFont="1"/>
    <xf numFmtId="0" fontId="0" fillId="0" borderId="0" xfId="0" applyAlignment="1"/>
    <xf numFmtId="0" fontId="11" fillId="0" borderId="0" xfId="0" applyFont="1" applyAlignment="1">
      <alignment horizontal="center" vertical="center"/>
    </xf>
    <xf numFmtId="0" fontId="0" fillId="0" borderId="0" xfId="0" applyProtection="1"/>
    <xf numFmtId="0" fontId="11" fillId="0" borderId="0" xfId="0" applyFont="1" applyProtection="1"/>
    <xf numFmtId="0" fontId="16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21" fillId="0" borderId="0" xfId="0" applyFont="1" applyProtection="1"/>
    <xf numFmtId="0" fontId="22" fillId="0" borderId="0" xfId="0" applyFont="1" applyAlignment="1" applyProtection="1">
      <alignment horizontal="center" vertical="center"/>
    </xf>
    <xf numFmtId="0" fontId="23" fillId="0" borderId="13" xfId="0" applyFont="1" applyBorder="1" applyAlignment="1" applyProtection="1">
      <alignment horizontal="left" vertical="center"/>
    </xf>
    <xf numFmtId="0" fontId="13" fillId="0" borderId="0" xfId="0" applyFont="1" applyProtection="1"/>
    <xf numFmtId="0" fontId="24" fillId="0" borderId="0" xfId="0" applyFont="1" applyAlignment="1" applyProtection="1">
      <alignment horizontal="left" vertical="center"/>
    </xf>
    <xf numFmtId="0" fontId="25" fillId="10" borderId="14" xfId="0" applyFont="1" applyFill="1" applyBorder="1" applyAlignment="1" applyProtection="1">
      <alignment horizontal="left" vertical="center"/>
    </xf>
    <xf numFmtId="0" fontId="23" fillId="0" borderId="15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0" fontId="0" fillId="0" borderId="16" xfId="0" applyBorder="1"/>
    <xf numFmtId="0" fontId="30" fillId="7" borderId="6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0" xfId="0" applyBorder="1"/>
    <xf numFmtId="0" fontId="0" fillId="0" borderId="32" xfId="0" applyBorder="1"/>
    <xf numFmtId="0" fontId="0" fillId="0" borderId="22" xfId="0" applyBorder="1"/>
    <xf numFmtId="0" fontId="0" fillId="0" borderId="62" xfId="0" applyBorder="1"/>
    <xf numFmtId="0" fontId="0" fillId="0" borderId="30" xfId="0" applyBorder="1"/>
    <xf numFmtId="0" fontId="0" fillId="0" borderId="31" xfId="0" applyBorder="1"/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/>
    <xf numFmtId="0" fontId="11" fillId="0" borderId="29" xfId="0" applyFont="1" applyBorder="1"/>
    <xf numFmtId="0" fontId="11" fillId="0" borderId="31" xfId="0" applyFont="1" applyBorder="1"/>
    <xf numFmtId="0" fontId="0" fillId="0" borderId="0" xfId="0" applyAlignment="1">
      <alignment horizontal="right" vertical="center"/>
    </xf>
    <xf numFmtId="9" fontId="0" fillId="0" borderId="0" xfId="1" applyFont="1"/>
    <xf numFmtId="0" fontId="0" fillId="0" borderId="1" xfId="0" applyBorder="1"/>
    <xf numFmtId="0" fontId="0" fillId="0" borderId="72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6" fillId="0" borderId="0" xfId="0" applyNumberFormat="1" applyFont="1" applyAlignment="1">
      <alignment horizontal="center" vertical="center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3" fontId="32" fillId="0" borderId="5" xfId="2" applyFont="1" applyBorder="1" applyAlignment="1" applyProtection="1">
      <alignment horizontal="center" vertical="center"/>
    </xf>
    <xf numFmtId="43" fontId="4" fillId="0" borderId="5" xfId="2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43" fontId="0" fillId="0" borderId="0" xfId="0" applyNumberFormat="1" applyProtection="1">
      <protection locked="0"/>
    </xf>
    <xf numFmtId="9" fontId="0" fillId="0" borderId="0" xfId="1" applyFont="1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43" fontId="4" fillId="0" borderId="9" xfId="2" applyFont="1" applyBorder="1" applyAlignment="1" applyProtection="1">
      <alignment horizontal="center" vertical="center" wrapText="1"/>
    </xf>
    <xf numFmtId="9" fontId="35" fillId="2" borderId="11" xfId="1" applyFont="1" applyFill="1" applyBorder="1" applyAlignment="1" applyProtection="1">
      <alignment horizontal="center" vertical="center"/>
    </xf>
    <xf numFmtId="43" fontId="32" fillId="0" borderId="74" xfId="2" applyFont="1" applyBorder="1" applyAlignment="1" applyProtection="1">
      <alignment horizontal="center" vertical="center"/>
    </xf>
    <xf numFmtId="43" fontId="11" fillId="0" borderId="6" xfId="2" applyFont="1" applyBorder="1" applyProtection="1"/>
    <xf numFmtId="9" fontId="11" fillId="0" borderId="6" xfId="1" applyFont="1" applyBorder="1" applyAlignment="1" applyProtection="1">
      <alignment horizontal="center" vertical="center"/>
    </xf>
    <xf numFmtId="43" fontId="32" fillId="0" borderId="77" xfId="2" applyFont="1" applyBorder="1" applyProtection="1"/>
    <xf numFmtId="43" fontId="32" fillId="0" borderId="79" xfId="2" applyFont="1" applyBorder="1" applyProtection="1"/>
    <xf numFmtId="0" fontId="32" fillId="0" borderId="0" xfId="0" applyFont="1" applyProtection="1"/>
    <xf numFmtId="43" fontId="0" fillId="0" borderId="0" xfId="2" applyFont="1" applyAlignment="1" applyProtection="1">
      <alignment horizontal="center" vertical="center"/>
    </xf>
    <xf numFmtId="9" fontId="0" fillId="0" borderId="0" xfId="1" applyFont="1" applyProtection="1"/>
    <xf numFmtId="0" fontId="32" fillId="0" borderId="0" xfId="0" applyFont="1" applyProtection="1">
      <protection locked="0"/>
    </xf>
    <xf numFmtId="0" fontId="34" fillId="20" borderId="1" xfId="7" applyFont="1" applyFill="1" applyBorder="1" applyAlignment="1" applyProtection="1">
      <alignment horizontal="center" vertical="center" wrapText="1"/>
    </xf>
    <xf numFmtId="164" fontId="34" fillId="20" borderId="1" xfId="6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/>
    </xf>
    <xf numFmtId="44" fontId="32" fillId="0" borderId="1" xfId="4" applyFont="1" applyBorder="1" applyProtection="1"/>
    <xf numFmtId="44" fontId="32" fillId="0" borderId="1" xfId="9" applyFont="1" applyBorder="1" applyProtection="1"/>
    <xf numFmtId="169" fontId="32" fillId="0" borderId="1" xfId="5" applyFont="1" applyBorder="1" applyProtection="1"/>
    <xf numFmtId="0" fontId="0" fillId="0" borderId="0" xfId="0" applyBorder="1" applyProtection="1"/>
    <xf numFmtId="0" fontId="37" fillId="2" borderId="1" xfId="0" applyFont="1" applyFill="1" applyBorder="1" applyAlignment="1" applyProtection="1">
      <alignment horizontal="center"/>
    </xf>
    <xf numFmtId="44" fontId="32" fillId="2" borderId="1" xfId="9" applyFont="1" applyFill="1" applyBorder="1" applyProtection="1"/>
    <xf numFmtId="0" fontId="37" fillId="0" borderId="1" xfId="0" applyFont="1" applyBorder="1" applyAlignment="1" applyProtection="1">
      <alignment horizontal="center"/>
    </xf>
    <xf numFmtId="44" fontId="0" fillId="0" borderId="1" xfId="9" applyFont="1" applyBorder="1" applyAlignment="1" applyProtection="1">
      <alignment horizontal="center"/>
    </xf>
    <xf numFmtId="164" fontId="11" fillId="19" borderId="1" xfId="6" applyFont="1" applyFill="1" applyBorder="1" applyAlignment="1" applyProtection="1">
      <alignment horizontal="center" vertical="center"/>
    </xf>
    <xf numFmtId="164" fontId="0" fillId="0" borderId="0" xfId="0" applyNumberFormat="1" applyBorder="1" applyProtection="1"/>
    <xf numFmtId="43" fontId="4" fillId="0" borderId="5" xfId="2" applyFont="1" applyFill="1" applyBorder="1" applyAlignment="1" applyProtection="1">
      <alignment horizontal="center" vertical="center"/>
    </xf>
    <xf numFmtId="43" fontId="32" fillId="0" borderId="5" xfId="2" applyFont="1" applyFill="1" applyBorder="1" applyAlignment="1" applyProtection="1">
      <alignment horizontal="center" vertical="center"/>
    </xf>
    <xf numFmtId="0" fontId="32" fillId="0" borderId="1" xfId="9" applyNumberFormat="1" applyFont="1" applyFill="1" applyBorder="1" applyAlignment="1" applyProtection="1">
      <alignment horizontal="left" vertical="center"/>
    </xf>
    <xf numFmtId="0" fontId="32" fillId="0" borderId="1" xfId="0" applyFont="1" applyFill="1" applyBorder="1" applyAlignment="1" applyProtection="1">
      <alignment horizontal="left" vertical="center"/>
    </xf>
    <xf numFmtId="0" fontId="38" fillId="0" borderId="0" xfId="0" applyFont="1" applyFill="1" applyProtection="1"/>
    <xf numFmtId="44" fontId="32" fillId="4" borderId="1" xfId="4" applyFont="1" applyFill="1" applyBorder="1" applyProtection="1"/>
    <xf numFmtId="44" fontId="32" fillId="4" borderId="1" xfId="9" applyFont="1" applyFill="1" applyBorder="1" applyProtection="1"/>
    <xf numFmtId="0" fontId="41" fillId="0" borderId="0" xfId="10" applyFont="1" applyAlignment="1"/>
    <xf numFmtId="0" fontId="42" fillId="0" borderId="0" xfId="10" applyFont="1" applyAlignment="1">
      <alignment wrapText="1"/>
    </xf>
    <xf numFmtId="0" fontId="44" fillId="0" borderId="0" xfId="10" applyFont="1" applyAlignment="1">
      <alignment wrapText="1"/>
    </xf>
    <xf numFmtId="0" fontId="44" fillId="25" borderId="88" xfId="10" applyFont="1" applyFill="1" applyBorder="1" applyAlignment="1">
      <alignment horizontal="center" vertical="center" wrapText="1"/>
    </xf>
    <xf numFmtId="0" fontId="44" fillId="25" borderId="82" xfId="10" applyFont="1" applyFill="1" applyBorder="1" applyAlignment="1">
      <alignment horizontal="center" vertical="center" wrapText="1"/>
    </xf>
    <xf numFmtId="0" fontId="44" fillId="26" borderId="89" xfId="10" applyFont="1" applyFill="1" applyBorder="1" applyAlignment="1">
      <alignment horizontal="center" vertical="center" wrapText="1"/>
    </xf>
    <xf numFmtId="0" fontId="44" fillId="26" borderId="84" xfId="10" applyFont="1" applyFill="1" applyBorder="1" applyAlignment="1">
      <alignment horizontal="center" vertical="center" wrapText="1"/>
    </xf>
    <xf numFmtId="0" fontId="44" fillId="25" borderId="89" xfId="10" applyFont="1" applyFill="1" applyBorder="1" applyAlignment="1">
      <alignment horizontal="center" vertical="center" wrapText="1"/>
    </xf>
    <xf numFmtId="0" fontId="44" fillId="25" borderId="84" xfId="10" applyFont="1" applyFill="1" applyBorder="1" applyAlignment="1">
      <alignment horizontal="center" vertical="center" wrapText="1"/>
    </xf>
    <xf numFmtId="0" fontId="44" fillId="26" borderId="87" xfId="10" applyFont="1" applyFill="1" applyBorder="1" applyAlignment="1">
      <alignment horizontal="center" vertical="center" wrapText="1"/>
    </xf>
    <xf numFmtId="0" fontId="45" fillId="27" borderId="0" xfId="10" applyFont="1" applyFill="1" applyAlignment="1">
      <alignment horizontal="center" vertical="center" wrapText="1"/>
    </xf>
    <xf numFmtId="0" fontId="44" fillId="26" borderId="81" xfId="10" applyFont="1" applyFill="1" applyBorder="1" applyAlignment="1">
      <alignment horizontal="center" vertical="center" wrapText="1"/>
    </xf>
    <xf numFmtId="0" fontId="44" fillId="26" borderId="83" xfId="10" applyFont="1" applyFill="1" applyBorder="1" applyAlignment="1">
      <alignment horizontal="center" vertical="center" wrapText="1"/>
    </xf>
    <xf numFmtId="0" fontId="44" fillId="26" borderId="80" xfId="10" applyFont="1" applyFill="1" applyBorder="1" applyAlignment="1">
      <alignment horizontal="center" vertical="center" wrapText="1"/>
    </xf>
    <xf numFmtId="0" fontId="44" fillId="25" borderId="83" xfId="10" applyFont="1" applyFill="1" applyBorder="1" applyAlignment="1">
      <alignment horizontal="center" vertical="center" wrapText="1"/>
    </xf>
    <xf numFmtId="0" fontId="44" fillId="26" borderId="90" xfId="10" applyFont="1" applyFill="1" applyBorder="1" applyAlignment="1">
      <alignment horizontal="center" vertical="center" wrapText="1"/>
    </xf>
    <xf numFmtId="0" fontId="45" fillId="27" borderId="90" xfId="10" applyFont="1" applyFill="1" applyBorder="1" applyAlignment="1">
      <alignment horizontal="center" vertical="center" wrapText="1"/>
    </xf>
    <xf numFmtId="0" fontId="50" fillId="0" borderId="0" xfId="10" applyFont="1"/>
    <xf numFmtId="0" fontId="44" fillId="29" borderId="88" xfId="10" applyFont="1" applyFill="1" applyBorder="1"/>
    <xf numFmtId="0" fontId="44" fillId="29" borderId="89" xfId="10" applyFont="1" applyFill="1" applyBorder="1"/>
    <xf numFmtId="0" fontId="43" fillId="31" borderId="0" xfId="10" applyFont="1" applyFill="1"/>
    <xf numFmtId="0" fontId="52" fillId="32" borderId="94" xfId="10" applyFont="1" applyFill="1" applyBorder="1" applyAlignment="1">
      <alignment horizontal="center" vertical="center"/>
    </xf>
    <xf numFmtId="0" fontId="53" fillId="31" borderId="0" xfId="10" applyFont="1" applyFill="1" applyAlignment="1">
      <alignment textRotation="255"/>
    </xf>
    <xf numFmtId="0" fontId="55" fillId="0" borderId="0" xfId="10" applyFont="1" applyAlignment="1">
      <alignment horizontal="center" vertical="center"/>
    </xf>
    <xf numFmtId="0" fontId="50" fillId="0" borderId="0" xfId="10" applyFont="1" applyAlignment="1">
      <alignment vertical="center" wrapText="1"/>
    </xf>
    <xf numFmtId="0" fontId="56" fillId="0" borderId="94" xfId="10" applyFont="1" applyBorder="1" applyAlignment="1">
      <alignment vertical="center" wrapText="1"/>
    </xf>
    <xf numFmtId="0" fontId="57" fillId="33" borderId="94" xfId="10" applyFont="1" applyFill="1" applyBorder="1" applyAlignment="1">
      <alignment vertical="center"/>
    </xf>
    <xf numFmtId="0" fontId="50" fillId="0" borderId="94" xfId="10" applyFont="1" applyBorder="1" applyAlignment="1">
      <alignment vertical="center" wrapText="1"/>
    </xf>
    <xf numFmtId="0" fontId="58" fillId="33" borderId="94" xfId="10" applyFont="1" applyFill="1" applyBorder="1" applyAlignment="1">
      <alignment vertical="center"/>
    </xf>
    <xf numFmtId="0" fontId="42" fillId="0" borderId="94" xfId="10" applyFont="1" applyBorder="1"/>
    <xf numFmtId="0" fontId="43" fillId="0" borderId="94" xfId="10" applyFont="1" applyBorder="1"/>
    <xf numFmtId="0" fontId="61" fillId="35" borderId="94" xfId="10" applyFont="1" applyFill="1" applyBorder="1" applyAlignment="1">
      <alignment horizontal="center" vertical="center"/>
    </xf>
    <xf numFmtId="0" fontId="15" fillId="20" borderId="1" xfId="0" applyFon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Protection="1">
      <protection locked="0"/>
    </xf>
    <xf numFmtId="0" fontId="16" fillId="0" borderId="0" xfId="0" applyFont="1" applyBorder="1" applyAlignment="1" applyProtection="1">
      <alignment horizontal="center" wrapText="1"/>
    </xf>
    <xf numFmtId="164" fontId="11" fillId="0" borderId="0" xfId="6" applyFont="1" applyFill="1" applyBorder="1" applyAlignment="1" applyProtection="1">
      <alignment horizontal="center" vertical="center"/>
    </xf>
    <xf numFmtId="0" fontId="11" fillId="0" borderId="95" xfId="0" applyFont="1" applyBorder="1" applyAlignment="1" applyProtection="1">
      <alignment horizontal="center"/>
    </xf>
    <xf numFmtId="0" fontId="11" fillId="0" borderId="96" xfId="0" applyFont="1" applyBorder="1" applyAlignment="1" applyProtection="1">
      <alignment horizontal="center"/>
    </xf>
    <xf numFmtId="44" fontId="0" fillId="0" borderId="97" xfId="4" applyFont="1" applyBorder="1" applyAlignment="1" applyProtection="1">
      <alignment horizontal="center" vertical="center"/>
    </xf>
    <xf numFmtId="44" fontId="0" fillId="0" borderId="98" xfId="4" applyFont="1" applyBorder="1" applyAlignment="1" applyProtection="1">
      <alignment horizontal="center" vertical="center"/>
    </xf>
    <xf numFmtId="169" fontId="0" fillId="0" borderId="45" xfId="0" applyNumberFormat="1" applyBorder="1" applyProtection="1"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57" fillId="33" borderId="1" xfId="10" applyFont="1" applyFill="1" applyBorder="1" applyAlignment="1">
      <alignment vertical="center"/>
    </xf>
    <xf numFmtId="0" fontId="56" fillId="0" borderId="1" xfId="10" applyFont="1" applyBorder="1" applyAlignment="1">
      <alignment vertical="center" wrapText="1"/>
    </xf>
    <xf numFmtId="0" fontId="62" fillId="0" borderId="0" xfId="0" applyFont="1" applyAlignment="1">
      <alignment vertical="center"/>
    </xf>
    <xf numFmtId="0" fontId="65" fillId="0" borderId="1" xfId="0" applyFont="1" applyBorder="1" applyAlignment="1">
      <alignment vertical="center" wrapText="1"/>
    </xf>
    <xf numFmtId="8" fontId="65" fillId="0" borderId="1" xfId="0" applyNumberFormat="1" applyFont="1" applyBorder="1" applyAlignment="1">
      <alignment horizontal="center" vertical="center"/>
    </xf>
    <xf numFmtId="0" fontId="66" fillId="0" borderId="1" xfId="0" applyFont="1" applyBorder="1" applyAlignment="1">
      <alignment vertical="center" wrapText="1"/>
    </xf>
    <xf numFmtId="0" fontId="66" fillId="0" borderId="1" xfId="0" applyFont="1" applyBorder="1" applyAlignment="1">
      <alignment wrapText="1"/>
    </xf>
    <xf numFmtId="8" fontId="0" fillId="0" borderId="0" xfId="0" applyNumberFormat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0" applyNumberFormat="1" applyProtection="1"/>
    <xf numFmtId="43" fontId="0" fillId="0" borderId="0" xfId="0" applyNumberFormat="1" applyAlignment="1">
      <alignment horizontal="center" vertical="center"/>
    </xf>
    <xf numFmtId="0" fontId="0" fillId="22" borderId="66" xfId="0" applyFill="1" applyBorder="1" applyAlignment="1">
      <alignment horizontal="center" vertical="center" wrapText="1"/>
    </xf>
    <xf numFmtId="0" fontId="0" fillId="21" borderId="64" xfId="0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23" borderId="6" xfId="0" applyFill="1" applyBorder="1" applyAlignment="1">
      <alignment horizontal="center" vertical="center"/>
    </xf>
    <xf numFmtId="0" fontId="32" fillId="0" borderId="0" xfId="0" applyFont="1"/>
    <xf numFmtId="0" fontId="32" fillId="0" borderId="78" xfId="0" applyFont="1" applyBorder="1"/>
    <xf numFmtId="0" fontId="32" fillId="0" borderId="76" xfId="0" applyFont="1" applyBorder="1"/>
    <xf numFmtId="0" fontId="11" fillId="0" borderId="7" xfId="0" applyFont="1" applyBorder="1"/>
    <xf numFmtId="0" fontId="11" fillId="0" borderId="6" xfId="0" applyFont="1" applyBorder="1"/>
    <xf numFmtId="43" fontId="11" fillId="0" borderId="6" xfId="0" applyNumberFormat="1" applyFont="1" applyBorder="1"/>
    <xf numFmtId="0" fontId="32" fillId="0" borderId="71" xfId="0" applyFont="1" applyBorder="1"/>
    <xf numFmtId="0" fontId="32" fillId="10" borderId="0" xfId="0" applyFont="1" applyFill="1"/>
    <xf numFmtId="0" fontId="32" fillId="2" borderId="10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75" xfId="0" applyFont="1" applyFill="1" applyBorder="1" applyAlignment="1">
      <alignment horizontal="center" vertical="center"/>
    </xf>
    <xf numFmtId="0" fontId="32" fillId="2" borderId="73" xfId="0" applyFont="1" applyFill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9" fontId="4" fillId="0" borderId="5" xfId="1" applyFont="1" applyFill="1" applyBorder="1" applyAlignment="1" applyProtection="1">
      <alignment horizontal="center" vertical="center"/>
    </xf>
    <xf numFmtId="43" fontId="18" fillId="0" borderId="5" xfId="2" applyFont="1" applyFill="1" applyBorder="1" applyAlignment="1" applyProtection="1">
      <alignment horizontal="center" vertical="center"/>
    </xf>
    <xf numFmtId="14" fontId="0" fillId="38" borderId="5" xfId="0" applyNumberFormat="1" applyFill="1" applyBorder="1" applyAlignment="1">
      <alignment horizontal="center" vertical="center"/>
    </xf>
    <xf numFmtId="0" fontId="0" fillId="38" borderId="5" xfId="0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32" fillId="0" borderId="70" xfId="0" applyFont="1" applyBorder="1"/>
    <xf numFmtId="0" fontId="32" fillId="0" borderId="12" xfId="0" applyFont="1" applyBorder="1" applyAlignment="1">
      <alignment horizontal="center" vertical="center"/>
    </xf>
    <xf numFmtId="0" fontId="11" fillId="38" borderId="5" xfId="0" applyFont="1" applyFill="1" applyBorder="1" applyAlignment="1">
      <alignment horizontal="left" vertical="center" wrapText="1"/>
    </xf>
    <xf numFmtId="0" fontId="32" fillId="4" borderId="4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  <xf numFmtId="0" fontId="11" fillId="38" borderId="3" xfId="0" applyFont="1" applyFill="1" applyBorder="1" applyAlignment="1">
      <alignment vertical="center" wrapText="1"/>
    </xf>
    <xf numFmtId="0" fontId="0" fillId="4" borderId="100" xfId="0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4" fontId="26" fillId="38" borderId="5" xfId="0" applyNumberFormat="1" applyFont="1" applyFill="1" applyBorder="1" applyAlignment="1">
      <alignment horizontal="center" vertical="center"/>
    </xf>
    <xf numFmtId="0" fontId="32" fillId="38" borderId="5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32" fillId="0" borderId="99" xfId="0" applyFont="1" applyBorder="1" applyAlignment="1">
      <alignment horizontal="left" vertical="top"/>
    </xf>
    <xf numFmtId="0" fontId="32" fillId="0" borderId="69" xfId="0" applyFont="1" applyBorder="1" applyAlignment="1">
      <alignment horizontal="left" vertical="top"/>
    </xf>
    <xf numFmtId="0" fontId="0" fillId="10" borderId="0" xfId="0" applyFill="1"/>
    <xf numFmtId="0" fontId="15" fillId="8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4" fillId="7" borderId="1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 applyProtection="1">
      <alignment horizontal="left" vertical="center"/>
      <protection locked="0"/>
    </xf>
    <xf numFmtId="0" fontId="27" fillId="7" borderId="24" xfId="0" applyFont="1" applyFill="1" applyBorder="1" applyAlignment="1" applyProtection="1">
      <alignment horizontal="left" vertical="center"/>
      <protection locked="0"/>
    </xf>
    <xf numFmtId="0" fontId="27" fillId="7" borderId="7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/>
    </xf>
    <xf numFmtId="0" fontId="13" fillId="9" borderId="21" xfId="0" applyFont="1" applyFill="1" applyBorder="1" applyAlignment="1" applyProtection="1">
      <alignment horizontal="left" vertical="center" wrapText="1"/>
      <protection locked="0"/>
    </xf>
    <xf numFmtId="0" fontId="13" fillId="9" borderId="22" xfId="0" applyFont="1" applyFill="1" applyBorder="1" applyAlignment="1" applyProtection="1">
      <alignment horizontal="left" vertical="center" wrapText="1"/>
      <protection locked="0"/>
    </xf>
    <xf numFmtId="0" fontId="13" fillId="9" borderId="16" xfId="0" applyFont="1" applyFill="1" applyBorder="1" applyAlignment="1" applyProtection="1">
      <alignment horizontal="left" vertical="center" wrapText="1"/>
      <protection locked="0"/>
    </xf>
    <xf numFmtId="0" fontId="27" fillId="11" borderId="25" xfId="0" applyFont="1" applyFill="1" applyBorder="1" applyAlignment="1" applyProtection="1">
      <alignment horizontal="left" vertical="center"/>
      <protection locked="0"/>
    </xf>
    <xf numFmtId="0" fontId="27" fillId="11" borderId="26" xfId="0" applyFont="1" applyFill="1" applyBorder="1" applyAlignment="1" applyProtection="1">
      <alignment horizontal="left" vertical="center"/>
      <protection locked="0"/>
    </xf>
    <xf numFmtId="0" fontId="27" fillId="11" borderId="2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</xf>
    <xf numFmtId="0" fontId="19" fillId="0" borderId="0" xfId="0" applyFont="1" applyAlignment="1" applyProtection="1">
      <alignment horizontal="left"/>
    </xf>
    <xf numFmtId="0" fontId="49" fillId="28" borderId="93" xfId="10" applyFont="1" applyFill="1" applyBorder="1" applyAlignment="1">
      <alignment horizontal="center" vertical="center" wrapText="1"/>
    </xf>
    <xf numFmtId="0" fontId="43" fillId="0" borderId="92" xfId="10" applyFont="1" applyBorder="1"/>
    <xf numFmtId="0" fontId="43" fillId="0" borderId="91" xfId="10" applyFont="1" applyBorder="1"/>
    <xf numFmtId="0" fontId="45" fillId="24" borderId="87" xfId="10" applyFont="1" applyFill="1" applyBorder="1" applyAlignment="1">
      <alignment vertical="top" wrapText="1"/>
    </xf>
    <xf numFmtId="0" fontId="43" fillId="0" borderId="85" xfId="10" applyFont="1" applyBorder="1"/>
    <xf numFmtId="0" fontId="43" fillId="0" borderId="84" xfId="10" applyFont="1" applyBorder="1"/>
    <xf numFmtId="0" fontId="43" fillId="0" borderId="83" xfId="10" applyFont="1" applyBorder="1"/>
    <xf numFmtId="0" fontId="43" fillId="0" borderId="82" xfId="10" applyFont="1" applyBorder="1"/>
    <xf numFmtId="0" fontId="43" fillId="0" borderId="80" xfId="10" applyFont="1" applyBorder="1"/>
    <xf numFmtId="0" fontId="45" fillId="24" borderId="86" xfId="10" applyFont="1" applyFill="1" applyBorder="1" applyAlignment="1">
      <alignment vertical="top" wrapText="1"/>
    </xf>
    <xf numFmtId="0" fontId="41" fillId="0" borderId="0" xfId="10" applyFont="1" applyAlignment="1"/>
    <xf numFmtId="0" fontId="43" fillId="0" borderId="81" xfId="10" applyFont="1" applyBorder="1"/>
    <xf numFmtId="0" fontId="45" fillId="28" borderId="87" xfId="10" applyFont="1" applyFill="1" applyBorder="1" applyAlignment="1">
      <alignment horizontal="left" vertical="top" wrapText="1"/>
    </xf>
    <xf numFmtId="0" fontId="43" fillId="0" borderId="86" xfId="10" applyFont="1" applyBorder="1"/>
    <xf numFmtId="0" fontId="49" fillId="28" borderId="93" xfId="10" applyFont="1" applyFill="1" applyBorder="1" applyAlignment="1">
      <alignment horizontal="center" vertical="center"/>
    </xf>
    <xf numFmtId="0" fontId="54" fillId="30" borderId="90" xfId="10" applyFont="1" applyFill="1" applyBorder="1" applyAlignment="1">
      <alignment textRotation="255"/>
    </xf>
    <xf numFmtId="0" fontId="43" fillId="0" borderId="89" xfId="10" applyFont="1" applyBorder="1"/>
    <xf numFmtId="0" fontId="43" fillId="0" borderId="88" xfId="10" applyFont="1" applyBorder="1"/>
    <xf numFmtId="0" fontId="51" fillId="30" borderId="90" xfId="10" applyFont="1" applyFill="1" applyBorder="1" applyAlignment="1">
      <alignment textRotation="255"/>
    </xf>
    <xf numFmtId="0" fontId="15" fillId="10" borderId="23" xfId="0" applyFont="1" applyFill="1" applyBorder="1" applyAlignment="1">
      <alignment horizontal="center"/>
    </xf>
    <xf numFmtId="0" fontId="15" fillId="10" borderId="24" xfId="0" applyFont="1" applyFill="1" applyBorder="1" applyAlignment="1">
      <alignment horizontal="center"/>
    </xf>
    <xf numFmtId="0" fontId="15" fillId="10" borderId="7" xfId="0" applyFont="1" applyFill="1" applyBorder="1" applyAlignment="1">
      <alignment horizontal="center"/>
    </xf>
    <xf numFmtId="0" fontId="15" fillId="15" borderId="23" xfId="0" applyFont="1" applyFill="1" applyBorder="1" applyAlignment="1">
      <alignment horizontal="center"/>
    </xf>
    <xf numFmtId="0" fontId="15" fillId="15" borderId="24" xfId="0" applyFont="1" applyFill="1" applyBorder="1" applyAlignment="1">
      <alignment horizontal="center"/>
    </xf>
    <xf numFmtId="0" fontId="15" fillId="15" borderId="7" xfId="0" applyFont="1" applyFill="1" applyBorder="1" applyAlignment="1">
      <alignment horizontal="center"/>
    </xf>
    <xf numFmtId="0" fontId="15" fillId="10" borderId="29" xfId="0" applyFont="1" applyFill="1" applyBorder="1" applyAlignment="1">
      <alignment horizontal="center" vertical="center" wrapText="1"/>
    </xf>
    <xf numFmtId="0" fontId="15" fillId="10" borderId="30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6" borderId="64" xfId="0" applyFont="1" applyFill="1" applyBorder="1" applyAlignment="1">
      <alignment horizontal="center" vertical="center" wrapText="1"/>
    </xf>
    <xf numFmtId="0" fontId="15" fillId="6" borderId="65" xfId="0" applyFont="1" applyFill="1" applyBorder="1" applyAlignment="1">
      <alignment horizontal="center" vertical="center" wrapText="1"/>
    </xf>
    <xf numFmtId="0" fontId="15" fillId="6" borderId="66" xfId="0" applyFont="1" applyFill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7" borderId="40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8" fillId="12" borderId="29" xfId="0" applyFont="1" applyFill="1" applyBorder="1" applyAlignment="1">
      <alignment horizontal="center" vertical="center" wrapText="1"/>
    </xf>
    <xf numFmtId="0" fontId="18" fillId="12" borderId="30" xfId="0" applyFont="1" applyFill="1" applyBorder="1" applyAlignment="1">
      <alignment horizontal="center" vertical="center" wrapText="1"/>
    </xf>
    <xf numFmtId="0" fontId="18" fillId="12" borderId="31" xfId="0" applyFont="1" applyFill="1" applyBorder="1" applyAlignment="1">
      <alignment horizontal="center" vertical="center" wrapText="1"/>
    </xf>
    <xf numFmtId="0" fontId="18" fillId="12" borderId="32" xfId="0" applyFont="1" applyFill="1" applyBorder="1" applyAlignment="1">
      <alignment horizontal="center" vertical="center" wrapText="1"/>
    </xf>
    <xf numFmtId="0" fontId="18" fillId="12" borderId="33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 wrapText="1"/>
    </xf>
    <xf numFmtId="0" fontId="11" fillId="16" borderId="54" xfId="0" applyFont="1" applyFill="1" applyBorder="1" applyAlignment="1">
      <alignment horizontal="center" vertical="center" wrapText="1"/>
    </xf>
    <xf numFmtId="0" fontId="11" fillId="16" borderId="27" xfId="0" applyFont="1" applyFill="1" applyBorder="1" applyAlignment="1">
      <alignment horizontal="center" vertical="center" wrapText="1"/>
    </xf>
    <xf numFmtId="0" fontId="11" fillId="17" borderId="54" xfId="0" applyFont="1" applyFill="1" applyBorder="1" applyAlignment="1">
      <alignment horizontal="center" vertical="center" wrapText="1"/>
    </xf>
    <xf numFmtId="0" fontId="11" fillId="17" borderId="27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14" fillId="7" borderId="45" xfId="0" applyFont="1" applyFill="1" applyBorder="1" applyAlignment="1">
      <alignment horizontal="center" vertical="center" wrapText="1"/>
    </xf>
    <xf numFmtId="0" fontId="0" fillId="16" borderId="55" xfId="0" applyFill="1" applyBorder="1" applyAlignment="1">
      <alignment horizontal="center" vertical="center" wrapText="1"/>
    </xf>
    <xf numFmtId="0" fontId="0" fillId="16" borderId="53" xfId="0" applyFill="1" applyBorder="1" applyAlignment="1">
      <alignment horizontal="center" vertical="center" wrapText="1"/>
    </xf>
    <xf numFmtId="0" fontId="0" fillId="16" borderId="56" xfId="0" applyFill="1" applyBorder="1" applyAlignment="1">
      <alignment horizontal="center" vertical="center" wrapText="1"/>
    </xf>
    <xf numFmtId="0" fontId="0" fillId="16" borderId="57" xfId="0" applyFill="1" applyBorder="1" applyAlignment="1">
      <alignment horizontal="center" vertical="center" wrapText="1"/>
    </xf>
    <xf numFmtId="0" fontId="0" fillId="17" borderId="55" xfId="0" applyFill="1" applyBorder="1" applyAlignment="1">
      <alignment horizontal="center" vertical="center" wrapText="1"/>
    </xf>
    <xf numFmtId="0" fontId="0" fillId="17" borderId="53" xfId="0" applyFill="1" applyBorder="1" applyAlignment="1">
      <alignment horizontal="center" vertical="center" wrapText="1"/>
    </xf>
    <xf numFmtId="0" fontId="0" fillId="17" borderId="56" xfId="0" applyFill="1" applyBorder="1" applyAlignment="1">
      <alignment horizontal="center" vertical="center" wrapText="1"/>
    </xf>
    <xf numFmtId="0" fontId="0" fillId="17" borderId="57" xfId="0" applyFill="1" applyBorder="1" applyAlignment="1">
      <alignment horizontal="center" vertical="center" wrapText="1"/>
    </xf>
    <xf numFmtId="0" fontId="14" fillId="12" borderId="35" xfId="0" applyFont="1" applyFill="1" applyBorder="1" applyAlignment="1">
      <alignment horizontal="center" vertical="center" wrapText="1"/>
    </xf>
    <xf numFmtId="0" fontId="14" fillId="12" borderId="36" xfId="0" applyFont="1" applyFill="1" applyBorder="1" applyAlignment="1">
      <alignment horizontal="center" vertical="center" wrapText="1"/>
    </xf>
    <xf numFmtId="0" fontId="14" fillId="12" borderId="37" xfId="0" applyFont="1" applyFill="1" applyBorder="1" applyAlignment="1">
      <alignment horizontal="center" vertical="center" wrapText="1"/>
    </xf>
    <xf numFmtId="0" fontId="14" fillId="7" borderId="41" xfId="0" applyFont="1" applyFill="1" applyBorder="1" applyAlignment="1">
      <alignment horizontal="center" vertical="center" wrapText="1"/>
    </xf>
    <xf numFmtId="0" fontId="14" fillId="7" borderId="4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43" fontId="11" fillId="0" borderId="64" xfId="2" applyFont="1" applyFill="1" applyBorder="1" applyAlignment="1" applyProtection="1">
      <alignment horizontal="center" vertical="center"/>
    </xf>
    <xf numFmtId="43" fontId="11" fillId="0" borderId="66" xfId="2" applyFont="1" applyFill="1" applyBorder="1" applyAlignment="1" applyProtection="1">
      <alignment horizontal="center" vertical="center"/>
    </xf>
    <xf numFmtId="170" fontId="0" fillId="23" borderId="23" xfId="0" applyNumberFormat="1" applyFill="1" applyBorder="1" applyAlignment="1">
      <alignment horizontal="center" vertical="center"/>
    </xf>
    <xf numFmtId="170" fontId="0" fillId="23" borderId="24" xfId="0" applyNumberFormat="1" applyFill="1" applyBorder="1" applyAlignment="1">
      <alignment horizontal="center" vertical="center"/>
    </xf>
    <xf numFmtId="170" fontId="0" fillId="23" borderId="7" xfId="0" applyNumberFormat="1" applyFill="1" applyBorder="1" applyAlignment="1">
      <alignment horizontal="center" vertical="center"/>
    </xf>
    <xf numFmtId="0" fontId="0" fillId="18" borderId="64" xfId="0" applyFill="1" applyBorder="1" applyAlignment="1">
      <alignment horizontal="center" vertical="center" wrapText="1"/>
    </xf>
    <xf numFmtId="0" fontId="0" fillId="18" borderId="68" xfId="0" applyFill="1" applyBorder="1" applyAlignment="1">
      <alignment horizontal="center" vertical="center" wrapText="1"/>
    </xf>
    <xf numFmtId="0" fontId="0" fillId="18" borderId="29" xfId="0" applyFill="1" applyBorder="1" applyAlignment="1">
      <alignment horizontal="center" vertical="center" wrapText="1"/>
    </xf>
    <xf numFmtId="0" fontId="0" fillId="18" borderId="67" xfId="0" applyFill="1" applyBorder="1" applyAlignment="1">
      <alignment horizontal="center" vertical="center" wrapText="1"/>
    </xf>
    <xf numFmtId="170" fontId="0" fillId="21" borderId="29" xfId="0" applyNumberFormat="1" applyFill="1" applyBorder="1" applyAlignment="1">
      <alignment horizontal="center" vertical="center"/>
    </xf>
    <xf numFmtId="170" fontId="0" fillId="21" borderId="62" xfId="0" applyNumberFormat="1" applyFill="1" applyBorder="1" applyAlignment="1">
      <alignment horizontal="center" vertical="center"/>
    </xf>
    <xf numFmtId="170" fontId="0" fillId="21" borderId="30" xfId="0" applyNumberFormat="1" applyFill="1" applyBorder="1" applyAlignment="1">
      <alignment horizontal="center" vertical="center"/>
    </xf>
    <xf numFmtId="170" fontId="0" fillId="22" borderId="33" xfId="0" applyNumberFormat="1" applyFill="1" applyBorder="1" applyAlignment="1">
      <alignment horizontal="center" vertical="center"/>
    </xf>
    <xf numFmtId="170" fontId="0" fillId="22" borderId="22" xfId="0" applyNumberFormat="1" applyFill="1" applyBorder="1" applyAlignment="1">
      <alignment horizontal="center" vertical="center"/>
    </xf>
    <xf numFmtId="170" fontId="0" fillId="22" borderId="16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left" vertical="top" wrapText="1"/>
      <protection locked="0"/>
    </xf>
    <xf numFmtId="0" fontId="59" fillId="0" borderId="93" xfId="10" applyFont="1" applyBorder="1" applyAlignment="1">
      <alignment horizontal="left" vertical="center"/>
    </xf>
    <xf numFmtId="0" fontId="61" fillId="36" borderId="0" xfId="10" applyFont="1" applyFill="1" applyAlignment="1">
      <alignment horizontal="center" vertical="center"/>
    </xf>
    <xf numFmtId="0" fontId="60" fillId="34" borderId="93" xfId="1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0" fillId="0" borderId="59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left" vertical="center" wrapText="1"/>
      <protection locked="0"/>
    </xf>
    <xf numFmtId="0" fontId="0" fillId="9" borderId="59" xfId="0" applyFill="1" applyBorder="1" applyAlignment="1" applyProtection="1">
      <alignment horizontal="left" vertical="center" wrapText="1"/>
      <protection locked="0"/>
    </xf>
    <xf numFmtId="0" fontId="0" fillId="9" borderId="11" xfId="0" applyFill="1" applyBorder="1" applyAlignment="1" applyProtection="1">
      <alignment horizontal="left" vertical="center" wrapText="1"/>
      <protection locked="0"/>
    </xf>
    <xf numFmtId="0" fontId="0" fillId="9" borderId="50" xfId="0" applyFill="1" applyBorder="1" applyAlignment="1" applyProtection="1">
      <alignment horizontal="left" vertical="center" wrapText="1"/>
      <protection locked="0"/>
    </xf>
    <xf numFmtId="0" fontId="0" fillId="9" borderId="60" xfId="0" applyFill="1" applyBorder="1" applyAlignment="1" applyProtection="1">
      <alignment horizontal="left" vertical="center" wrapText="1"/>
      <protection locked="0"/>
    </xf>
    <xf numFmtId="0" fontId="0" fillId="9" borderId="51" xfId="0" applyFill="1" applyBorder="1" applyAlignment="1" applyProtection="1">
      <alignment horizontal="left" vertical="center" wrapText="1"/>
      <protection locked="0"/>
    </xf>
    <xf numFmtId="0" fontId="15" fillId="14" borderId="23" xfId="0" applyFont="1" applyFill="1" applyBorder="1" applyAlignment="1" applyProtection="1">
      <alignment horizontal="left" vertical="center"/>
      <protection locked="0"/>
    </xf>
    <xf numFmtId="0" fontId="15" fillId="14" borderId="24" xfId="0" applyFont="1" applyFill="1" applyBorder="1" applyAlignment="1" applyProtection="1">
      <alignment horizontal="left" vertical="center"/>
      <protection locked="0"/>
    </xf>
    <xf numFmtId="0" fontId="15" fillId="14" borderId="7" xfId="0" applyFont="1" applyFill="1" applyBorder="1" applyAlignment="1" applyProtection="1">
      <alignment horizontal="left" vertical="center"/>
      <protection locked="0"/>
    </xf>
    <xf numFmtId="0" fontId="0" fillId="9" borderId="46" xfId="0" applyFill="1" applyBorder="1" applyAlignment="1" applyProtection="1">
      <alignment horizontal="left" vertical="center" wrapText="1"/>
      <protection locked="0"/>
    </xf>
    <xf numFmtId="0" fontId="0" fillId="9" borderId="58" xfId="0" applyFill="1" applyBorder="1" applyAlignment="1" applyProtection="1">
      <alignment horizontal="left" vertical="center" wrapText="1"/>
      <protection locked="0"/>
    </xf>
    <xf numFmtId="0" fontId="0" fillId="9" borderId="47" xfId="0" applyFill="1" applyBorder="1" applyAlignment="1" applyProtection="1">
      <alignment horizontal="left" vertical="center" wrapText="1"/>
      <protection locked="0"/>
    </xf>
    <xf numFmtId="0" fontId="15" fillId="20" borderId="2" xfId="0" applyFont="1" applyFill="1" applyBorder="1" applyAlignment="1" applyProtection="1">
      <alignment horizontal="center" vertical="center"/>
      <protection locked="0"/>
    </xf>
    <xf numFmtId="0" fontId="15" fillId="20" borderId="37" xfId="0" applyFont="1" applyFill="1" applyBorder="1" applyAlignment="1" applyProtection="1">
      <alignment horizontal="center" vertical="center"/>
      <protection locked="0"/>
    </xf>
    <xf numFmtId="0" fontId="15" fillId="20" borderId="43" xfId="0" applyFont="1" applyFill="1" applyBorder="1" applyAlignment="1" applyProtection="1">
      <alignment horizontal="center" vertical="center"/>
      <protection locked="0"/>
    </xf>
    <xf numFmtId="0" fontId="15" fillId="20" borderId="45" xfId="0" applyFont="1" applyFill="1" applyBorder="1" applyAlignment="1" applyProtection="1">
      <alignment horizontal="center" vertical="center"/>
      <protection locked="0"/>
    </xf>
    <xf numFmtId="0" fontId="15" fillId="20" borderId="2" xfId="0" applyFont="1" applyFill="1" applyBorder="1" applyAlignment="1" applyProtection="1">
      <alignment horizontal="center" vertical="center" wrapText="1"/>
      <protection locked="0"/>
    </xf>
    <xf numFmtId="0" fontId="15" fillId="20" borderId="37" xfId="0" applyFont="1" applyFill="1" applyBorder="1" applyAlignment="1" applyProtection="1">
      <alignment horizontal="center" vertical="center" wrapText="1"/>
      <protection locked="0"/>
    </xf>
    <xf numFmtId="0" fontId="15" fillId="20" borderId="44" xfId="0" applyFont="1" applyFill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wrapText="1"/>
    </xf>
    <xf numFmtId="0" fontId="64" fillId="37" borderId="101" xfId="0" applyFont="1" applyFill="1" applyBorder="1" applyAlignment="1">
      <alignment horizontal="center" vertical="center" wrapText="1"/>
    </xf>
    <xf numFmtId="0" fontId="64" fillId="37" borderId="10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13" borderId="1" xfId="0" applyFont="1" applyFill="1" applyBorder="1" applyAlignment="1" applyProtection="1">
      <alignment horizontal="left" wrapText="1"/>
      <protection locked="0"/>
    </xf>
    <xf numFmtId="0" fontId="10" fillId="6" borderId="43" xfId="0" applyFont="1" applyFill="1" applyBorder="1" applyAlignment="1">
      <alignment horizontal="left" vertical="center" wrapText="1"/>
    </xf>
    <xf numFmtId="0" fontId="10" fillId="6" borderId="44" xfId="0" applyFont="1" applyFill="1" applyBorder="1" applyAlignment="1">
      <alignment horizontal="left" vertical="center" wrapText="1"/>
    </xf>
    <xf numFmtId="0" fontId="10" fillId="6" borderId="45" xfId="0" applyFont="1" applyFill="1" applyBorder="1" applyAlignment="1">
      <alignment horizontal="left" vertical="center" wrapText="1"/>
    </xf>
    <xf numFmtId="0" fontId="5" fillId="13" borderId="43" xfId="0" applyFont="1" applyFill="1" applyBorder="1" applyAlignment="1" applyProtection="1">
      <alignment horizontal="center" wrapText="1"/>
      <protection locked="0"/>
    </xf>
    <xf numFmtId="0" fontId="5" fillId="13" borderId="44" xfId="0" applyFont="1" applyFill="1" applyBorder="1" applyAlignment="1" applyProtection="1">
      <alignment horizontal="center" wrapText="1"/>
      <protection locked="0"/>
    </xf>
    <xf numFmtId="0" fontId="5" fillId="13" borderId="45" xfId="0" applyFont="1" applyFill="1" applyBorder="1" applyAlignment="1" applyProtection="1">
      <alignment horizontal="center" wrapText="1"/>
      <protection locked="0"/>
    </xf>
    <xf numFmtId="0" fontId="8" fillId="3" borderId="43" xfId="0" applyFont="1" applyFill="1" applyBorder="1" applyAlignment="1" applyProtection="1">
      <alignment horizontal="left" vertical="center" wrapText="1"/>
      <protection locked="0"/>
    </xf>
    <xf numFmtId="0" fontId="8" fillId="3" borderId="44" xfId="0" applyFont="1" applyFill="1" applyBorder="1" applyAlignment="1" applyProtection="1">
      <alignment horizontal="left" vertical="center" wrapText="1"/>
      <protection locked="0"/>
    </xf>
    <xf numFmtId="0" fontId="8" fillId="3" borderId="45" xfId="0" applyFont="1" applyFill="1" applyBorder="1" applyAlignment="1" applyProtection="1">
      <alignment horizontal="left" vertical="center" wrapText="1"/>
      <protection locked="0"/>
    </xf>
    <xf numFmtId="0" fontId="5" fillId="13" borderId="43" xfId="0" applyFont="1" applyFill="1" applyBorder="1" applyAlignment="1" applyProtection="1">
      <alignment horizontal="left" wrapText="1"/>
      <protection locked="0"/>
    </xf>
    <xf numFmtId="0" fontId="5" fillId="13" borderId="44" xfId="0" applyFont="1" applyFill="1" applyBorder="1" applyAlignment="1" applyProtection="1">
      <alignment horizontal="left" wrapText="1"/>
      <protection locked="0"/>
    </xf>
    <xf numFmtId="0" fontId="5" fillId="13" borderId="45" xfId="0" applyFont="1" applyFill="1" applyBorder="1" applyAlignment="1" applyProtection="1">
      <alignment horizontal="left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wrapText="1"/>
    </xf>
    <xf numFmtId="0" fontId="12" fillId="2" borderId="4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0" fillId="3" borderId="43" xfId="0" applyFont="1" applyFill="1" applyBorder="1" applyAlignment="1">
      <alignment horizontal="right" wrapText="1"/>
    </xf>
    <xf numFmtId="0" fontId="10" fillId="3" borderId="44" xfId="0" applyFont="1" applyFill="1" applyBorder="1" applyAlignment="1">
      <alignment horizontal="right" wrapText="1"/>
    </xf>
    <xf numFmtId="0" fontId="10" fillId="3" borderId="45" xfId="0" applyFont="1" applyFill="1" applyBorder="1" applyAlignment="1">
      <alignment horizontal="right" wrapText="1"/>
    </xf>
    <xf numFmtId="0" fontId="28" fillId="0" borderId="0" xfId="0" applyFont="1" applyBorder="1" applyAlignment="1">
      <alignment horizontal="center"/>
    </xf>
    <xf numFmtId="0" fontId="8" fillId="3" borderId="43" xfId="0" applyFont="1" applyFill="1" applyBorder="1" applyAlignment="1">
      <alignment horizontal="left" vertical="center" wrapText="1"/>
    </xf>
    <xf numFmtId="0" fontId="8" fillId="3" borderId="44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5" fillId="9" borderId="52" xfId="0" applyFont="1" applyFill="1" applyBorder="1" applyAlignment="1">
      <alignment horizontal="left" wrapText="1"/>
    </xf>
    <xf numFmtId="0" fontId="5" fillId="9" borderId="0" xfId="0" applyFont="1" applyFill="1" applyAlignment="1">
      <alignment horizontal="left" wrapText="1"/>
    </xf>
    <xf numFmtId="0" fontId="5" fillId="2" borderId="43" xfId="0" applyFont="1" applyFill="1" applyBorder="1" applyAlignment="1" applyProtection="1">
      <alignment horizontal="left" wrapText="1"/>
      <protection locked="0"/>
    </xf>
    <xf numFmtId="0" fontId="5" fillId="2" borderId="44" xfId="0" applyFont="1" applyFill="1" applyBorder="1" applyAlignment="1" applyProtection="1">
      <alignment horizontal="left" wrapText="1"/>
      <protection locked="0"/>
    </xf>
    <xf numFmtId="0" fontId="5" fillId="2" borderId="45" xfId="0" applyFont="1" applyFill="1" applyBorder="1" applyAlignment="1" applyProtection="1">
      <alignment horizontal="left" wrapText="1"/>
      <protection locked="0"/>
    </xf>
    <xf numFmtId="0" fontId="12" fillId="5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</cellXfs>
  <cellStyles count="11">
    <cellStyle name="Moeda" xfId="4" builtinId="4"/>
    <cellStyle name="Moeda 2 2 2 2 2" xfId="9"/>
    <cellStyle name="Moeda 2 4" xfId="5"/>
    <cellStyle name="Moeda 4 2" xfId="6"/>
    <cellStyle name="Normal" xfId="0" builtinId="0"/>
    <cellStyle name="Normal 2" xfId="10"/>
    <cellStyle name="Normal 4 2 4 3" xfId="7"/>
    <cellStyle name="Porcentagem" xfId="1" builtinId="5"/>
    <cellStyle name="Vírgula" xfId="2" builtinId="3"/>
    <cellStyle name="Vírgula 2" xfId="3"/>
    <cellStyle name="Vírgula 3 2 2" xfId="8"/>
  </cellStyles>
  <dxfs count="404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  <dxf>
      <font>
        <color rgb="FFFFFF00"/>
      </font>
      <fill>
        <patternFill>
          <bgColor theme="1"/>
        </patternFill>
      </fill>
    </dxf>
  </dxfs>
  <tableStyles count="0" defaultTableStyle="TableStyleMedium2" defaultPivotStyle="PivotStyleMedium9"/>
  <colors>
    <mruColors>
      <color rgb="FFFFFF99"/>
      <color rgb="FF00FF99"/>
      <color rgb="FFCCCC00"/>
      <color rgb="FF99CC00"/>
      <color rgb="FFCCFF66"/>
      <color rgb="FFCC99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GBox"/>
</file>

<file path=xl/ctrlProps/ctrlProp100.xml><?xml version="1.0" encoding="utf-8"?>
<formControlPr xmlns="http://schemas.microsoft.com/office/spreadsheetml/2009/9/main" objectType="GBox"/>
</file>

<file path=xl/ctrlProps/ctrlProp101.xml><?xml version="1.0" encoding="utf-8"?>
<formControlPr xmlns="http://schemas.microsoft.com/office/spreadsheetml/2009/9/main" objectType="Radio" firstButton="1" fmlaLink="$F$155" lockText="1"/>
</file>

<file path=xl/ctrlProps/ctrlProp102.xml><?xml version="1.0" encoding="utf-8"?>
<formControlPr xmlns="http://schemas.microsoft.com/office/spreadsheetml/2009/9/main" objectType="Radio" checked="Checked" lockText="1"/>
</file>

<file path=xl/ctrlProps/ctrlProp103.xml><?xml version="1.0" encoding="utf-8"?>
<formControlPr xmlns="http://schemas.microsoft.com/office/spreadsheetml/2009/9/main" objectType="GBox"/>
</file>

<file path=xl/ctrlProps/ctrlProp104.xml><?xml version="1.0" encoding="utf-8"?>
<formControlPr xmlns="http://schemas.microsoft.com/office/spreadsheetml/2009/9/main" objectType="Radio" checked="Checked" firstButton="1" fmlaLink="$F$156" lockText="1"/>
</file>

<file path=xl/ctrlProps/ctrlProp105.xml><?xml version="1.0" encoding="utf-8"?>
<formControlPr xmlns="http://schemas.microsoft.com/office/spreadsheetml/2009/9/main" objectType="Radio" lockText="1"/>
</file>

<file path=xl/ctrlProps/ctrlProp106.xml><?xml version="1.0" encoding="utf-8"?>
<formControlPr xmlns="http://schemas.microsoft.com/office/spreadsheetml/2009/9/main" objectType="GBox"/>
</file>

<file path=xl/ctrlProps/ctrlProp107.xml><?xml version="1.0" encoding="utf-8"?>
<formControlPr xmlns="http://schemas.microsoft.com/office/spreadsheetml/2009/9/main" objectType="Radio" firstButton="1" fmlaLink="$F$157" lockText="1"/>
</file>

<file path=xl/ctrlProps/ctrlProp108.xml><?xml version="1.0" encoding="utf-8"?>
<formControlPr xmlns="http://schemas.microsoft.com/office/spreadsheetml/2009/9/main" objectType="Radio" checked="Checked" lockText="1"/>
</file>

<file path=xl/ctrlProps/ctrlProp109.xml><?xml version="1.0" encoding="utf-8"?>
<formControlPr xmlns="http://schemas.microsoft.com/office/spreadsheetml/2009/9/main" objectType="GBox"/>
</file>

<file path=xl/ctrlProps/ctrlProp11.xml><?xml version="1.0" encoding="utf-8"?>
<formControlPr xmlns="http://schemas.microsoft.com/office/spreadsheetml/2009/9/main" objectType="Radio" checked="Checked" firstButton="1" fmlaLink="$C$155" lockText="1"/>
</file>

<file path=xl/ctrlProps/ctrlProp110.xml><?xml version="1.0" encoding="utf-8"?>
<formControlPr xmlns="http://schemas.microsoft.com/office/spreadsheetml/2009/9/main" objectType="Radio" checked="Checked" firstButton="1" fmlaLink="$F$158" lockText="1"/>
</file>

<file path=xl/ctrlProps/ctrlProp111.xml><?xml version="1.0" encoding="utf-8"?>
<formControlPr xmlns="http://schemas.microsoft.com/office/spreadsheetml/2009/9/main" objectType="Radio" lockText="1"/>
</file>

<file path=xl/ctrlProps/ctrlProp112.xml><?xml version="1.0" encoding="utf-8"?>
<formControlPr xmlns="http://schemas.microsoft.com/office/spreadsheetml/2009/9/main" objectType="GBox"/>
</file>

<file path=xl/ctrlProps/ctrlProp113.xml><?xml version="1.0" encoding="utf-8"?>
<formControlPr xmlns="http://schemas.microsoft.com/office/spreadsheetml/2009/9/main" objectType="Radio" firstButton="1" fmlaLink="$F$159" lockText="1"/>
</file>

<file path=xl/ctrlProps/ctrlProp114.xml><?xml version="1.0" encoding="utf-8"?>
<formControlPr xmlns="http://schemas.microsoft.com/office/spreadsheetml/2009/9/main" objectType="Radio" checked="Checked" lockText="1"/>
</file>

<file path=xl/ctrlProps/ctrlProp115.xml><?xml version="1.0" encoding="utf-8"?>
<formControlPr xmlns="http://schemas.microsoft.com/office/spreadsheetml/2009/9/main" objectType="GBox"/>
</file>

<file path=xl/ctrlProps/ctrlProp116.xml><?xml version="1.0" encoding="utf-8"?>
<formControlPr xmlns="http://schemas.microsoft.com/office/spreadsheetml/2009/9/main" objectType="Radio" checked="Checked" firstButton="1" fmlaLink="$F$160" lockText="1"/>
</file>

<file path=xl/ctrlProps/ctrlProp117.xml><?xml version="1.0" encoding="utf-8"?>
<formControlPr xmlns="http://schemas.microsoft.com/office/spreadsheetml/2009/9/main" objectType="Radio" lockText="1"/>
</file>

<file path=xl/ctrlProps/ctrlProp118.xml><?xml version="1.0" encoding="utf-8"?>
<formControlPr xmlns="http://schemas.microsoft.com/office/spreadsheetml/2009/9/main" objectType="GBox"/>
</file>

<file path=xl/ctrlProps/ctrlProp119.xml><?xml version="1.0" encoding="utf-8"?>
<formControlPr xmlns="http://schemas.microsoft.com/office/spreadsheetml/2009/9/main" objectType="Radio" checked="Checked" firstButton="1" fmlaLink="$F$152" lockText="1"/>
</file>

<file path=xl/ctrlProps/ctrlProp12.xml><?xml version="1.0" encoding="utf-8"?>
<formControlPr xmlns="http://schemas.microsoft.com/office/spreadsheetml/2009/9/main" objectType="Radio" lockText="1"/>
</file>

<file path=xl/ctrlProps/ctrlProp120.xml><?xml version="1.0" encoding="utf-8"?>
<formControlPr xmlns="http://schemas.microsoft.com/office/spreadsheetml/2009/9/main" objectType="Radio" lockText="1"/>
</file>

<file path=xl/ctrlProps/ctrlProp121.xml><?xml version="1.0" encoding="utf-8"?>
<formControlPr xmlns="http://schemas.microsoft.com/office/spreadsheetml/2009/9/main" objectType="GBox"/>
</file>

<file path=xl/ctrlProps/ctrlProp122.xml><?xml version="1.0" encoding="utf-8"?>
<formControlPr xmlns="http://schemas.microsoft.com/office/spreadsheetml/2009/9/main" objectType="Radio" checked="Checked" firstButton="1" fmlaLink="$G$151" lockText="1"/>
</file>

<file path=xl/ctrlProps/ctrlProp123.xml><?xml version="1.0" encoding="utf-8"?>
<formControlPr xmlns="http://schemas.microsoft.com/office/spreadsheetml/2009/9/main" objectType="Radio" lockText="1"/>
</file>

<file path=xl/ctrlProps/ctrlProp124.xml><?xml version="1.0" encoding="utf-8"?>
<formControlPr xmlns="http://schemas.microsoft.com/office/spreadsheetml/2009/9/main" objectType="GBox"/>
</file>

<file path=xl/ctrlProps/ctrlProp125.xml><?xml version="1.0" encoding="utf-8"?>
<formControlPr xmlns="http://schemas.microsoft.com/office/spreadsheetml/2009/9/main" objectType="Radio" checked="Checked" firstButton="1" fmlaLink="$G$153" lockText="1"/>
</file>

<file path=xl/ctrlProps/ctrlProp126.xml><?xml version="1.0" encoding="utf-8"?>
<formControlPr xmlns="http://schemas.microsoft.com/office/spreadsheetml/2009/9/main" objectType="Radio" lockText="1"/>
</file>

<file path=xl/ctrlProps/ctrlProp127.xml><?xml version="1.0" encoding="utf-8"?>
<formControlPr xmlns="http://schemas.microsoft.com/office/spreadsheetml/2009/9/main" objectType="GBox"/>
</file>

<file path=xl/ctrlProps/ctrlProp128.xml><?xml version="1.0" encoding="utf-8"?>
<formControlPr xmlns="http://schemas.microsoft.com/office/spreadsheetml/2009/9/main" objectType="Radio" firstButton="1" fmlaLink="$G$154" lockText="1"/>
</file>

<file path=xl/ctrlProps/ctrlProp129.xml><?xml version="1.0" encoding="utf-8"?>
<formControlPr xmlns="http://schemas.microsoft.com/office/spreadsheetml/2009/9/main" objectType="Radio" checked="Checked" lockText="1"/>
</file>

<file path=xl/ctrlProps/ctrlProp13.xml><?xml version="1.0" encoding="utf-8"?>
<formControlPr xmlns="http://schemas.microsoft.com/office/spreadsheetml/2009/9/main" objectType="GBox"/>
</file>

<file path=xl/ctrlProps/ctrlProp130.xml><?xml version="1.0" encoding="utf-8"?>
<formControlPr xmlns="http://schemas.microsoft.com/office/spreadsheetml/2009/9/main" objectType="GBox"/>
</file>

<file path=xl/ctrlProps/ctrlProp131.xml><?xml version="1.0" encoding="utf-8"?>
<formControlPr xmlns="http://schemas.microsoft.com/office/spreadsheetml/2009/9/main" objectType="Radio" checked="Checked" firstButton="1" fmlaLink="$G$155" lockText="1"/>
</file>

<file path=xl/ctrlProps/ctrlProp132.xml><?xml version="1.0" encoding="utf-8"?>
<formControlPr xmlns="http://schemas.microsoft.com/office/spreadsheetml/2009/9/main" objectType="Radio" lockText="1"/>
</file>

<file path=xl/ctrlProps/ctrlProp133.xml><?xml version="1.0" encoding="utf-8"?>
<formControlPr xmlns="http://schemas.microsoft.com/office/spreadsheetml/2009/9/main" objectType="GBox"/>
</file>

<file path=xl/ctrlProps/ctrlProp134.xml><?xml version="1.0" encoding="utf-8"?>
<formControlPr xmlns="http://schemas.microsoft.com/office/spreadsheetml/2009/9/main" objectType="Radio" firstButton="1" fmlaLink="$G$156" lockText="1"/>
</file>

<file path=xl/ctrlProps/ctrlProp135.xml><?xml version="1.0" encoding="utf-8"?>
<formControlPr xmlns="http://schemas.microsoft.com/office/spreadsheetml/2009/9/main" objectType="Radio" checked="Checked" lockText="1"/>
</file>

<file path=xl/ctrlProps/ctrlProp136.xml><?xml version="1.0" encoding="utf-8"?>
<formControlPr xmlns="http://schemas.microsoft.com/office/spreadsheetml/2009/9/main" objectType="GBox"/>
</file>

<file path=xl/ctrlProps/ctrlProp137.xml><?xml version="1.0" encoding="utf-8"?>
<formControlPr xmlns="http://schemas.microsoft.com/office/spreadsheetml/2009/9/main" objectType="Radio" checked="Checked" firstButton="1" fmlaLink="$G$157" lockText="1"/>
</file>

<file path=xl/ctrlProps/ctrlProp138.xml><?xml version="1.0" encoding="utf-8"?>
<formControlPr xmlns="http://schemas.microsoft.com/office/spreadsheetml/2009/9/main" objectType="Radio" lockText="1"/>
</file>

<file path=xl/ctrlProps/ctrlProp139.xml><?xml version="1.0" encoding="utf-8"?>
<formControlPr xmlns="http://schemas.microsoft.com/office/spreadsheetml/2009/9/main" objectType="GBox"/>
</file>

<file path=xl/ctrlProps/ctrlProp14.xml><?xml version="1.0" encoding="utf-8"?>
<formControlPr xmlns="http://schemas.microsoft.com/office/spreadsheetml/2009/9/main" objectType="Radio" checked="Checked" firstButton="1" fmlaLink="$C$156" lockText="1"/>
</file>

<file path=xl/ctrlProps/ctrlProp140.xml><?xml version="1.0" encoding="utf-8"?>
<formControlPr xmlns="http://schemas.microsoft.com/office/spreadsheetml/2009/9/main" objectType="Radio" firstButton="1" fmlaLink="$G$158" lockText="1"/>
</file>

<file path=xl/ctrlProps/ctrlProp141.xml><?xml version="1.0" encoding="utf-8"?>
<formControlPr xmlns="http://schemas.microsoft.com/office/spreadsheetml/2009/9/main" objectType="Radio" checked="Checked" lockText="1"/>
</file>

<file path=xl/ctrlProps/ctrlProp142.xml><?xml version="1.0" encoding="utf-8"?>
<formControlPr xmlns="http://schemas.microsoft.com/office/spreadsheetml/2009/9/main" objectType="GBox"/>
</file>

<file path=xl/ctrlProps/ctrlProp143.xml><?xml version="1.0" encoding="utf-8"?>
<formControlPr xmlns="http://schemas.microsoft.com/office/spreadsheetml/2009/9/main" objectType="Radio" checked="Checked" firstButton="1" fmlaLink="$G$159" lockText="1"/>
</file>

<file path=xl/ctrlProps/ctrlProp144.xml><?xml version="1.0" encoding="utf-8"?>
<formControlPr xmlns="http://schemas.microsoft.com/office/spreadsheetml/2009/9/main" objectType="Radio" lockText="1"/>
</file>

<file path=xl/ctrlProps/ctrlProp145.xml><?xml version="1.0" encoding="utf-8"?>
<formControlPr xmlns="http://schemas.microsoft.com/office/spreadsheetml/2009/9/main" objectType="GBox"/>
</file>

<file path=xl/ctrlProps/ctrlProp146.xml><?xml version="1.0" encoding="utf-8"?>
<formControlPr xmlns="http://schemas.microsoft.com/office/spreadsheetml/2009/9/main" objectType="Radio" firstButton="1" fmlaLink="$G$160" lockText="1"/>
</file>

<file path=xl/ctrlProps/ctrlProp147.xml><?xml version="1.0" encoding="utf-8"?>
<formControlPr xmlns="http://schemas.microsoft.com/office/spreadsheetml/2009/9/main" objectType="Radio" checked="Checked" lockText="1"/>
</file>

<file path=xl/ctrlProps/ctrlProp148.xml><?xml version="1.0" encoding="utf-8"?>
<formControlPr xmlns="http://schemas.microsoft.com/office/spreadsheetml/2009/9/main" objectType="GBox"/>
</file>

<file path=xl/ctrlProps/ctrlProp149.xml><?xml version="1.0" encoding="utf-8"?>
<formControlPr xmlns="http://schemas.microsoft.com/office/spreadsheetml/2009/9/main" objectType="Radio" firstButton="1" fmlaLink="$G$152" lockText="1"/>
</file>

<file path=xl/ctrlProps/ctrlProp15.xml><?xml version="1.0" encoding="utf-8"?>
<formControlPr xmlns="http://schemas.microsoft.com/office/spreadsheetml/2009/9/main" objectType="Radio" lockText="1"/>
</file>

<file path=xl/ctrlProps/ctrlProp150.xml><?xml version="1.0" encoding="utf-8"?>
<formControlPr xmlns="http://schemas.microsoft.com/office/spreadsheetml/2009/9/main" objectType="Radio" checked="Checked" lockText="1"/>
</file>

<file path=xl/ctrlProps/ctrlProp16.xml><?xml version="1.0" encoding="utf-8"?>
<formControlPr xmlns="http://schemas.microsoft.com/office/spreadsheetml/2009/9/main" objectType="GBox"/>
</file>

<file path=xl/ctrlProps/ctrlProp17.xml><?xml version="1.0" encoding="utf-8"?>
<formControlPr xmlns="http://schemas.microsoft.com/office/spreadsheetml/2009/9/main" objectType="Radio" checked="Checked" firstButton="1" fmlaLink="$C$157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checked="Checked" firstButton="1" fmlaLink="$C$151" lockText="1"/>
</file>

<file path=xl/ctrlProps/ctrlProp20.xml><?xml version="1.0" encoding="utf-8"?>
<formControlPr xmlns="http://schemas.microsoft.com/office/spreadsheetml/2009/9/main" objectType="Radio" checked="Checked" firstButton="1" fmlaLink="$C$158" lockText="1"/>
</file>

<file path=xl/ctrlProps/ctrlProp21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GBox"/>
</file>

<file path=xl/ctrlProps/ctrlProp23.xml><?xml version="1.0" encoding="utf-8"?>
<formControlPr xmlns="http://schemas.microsoft.com/office/spreadsheetml/2009/9/main" objectType="Radio" checked="Checked" firstButton="1" fmlaLink="$C$159" lockText="1"/>
</file>

<file path=xl/ctrlProps/ctrlProp24.xml><?xml version="1.0" encoding="utf-8"?>
<formControlPr xmlns="http://schemas.microsoft.com/office/spreadsheetml/2009/9/main" objectType="Radio" lockText="1"/>
</file>

<file path=xl/ctrlProps/ctrlProp25.xml><?xml version="1.0" encoding="utf-8"?>
<formControlPr xmlns="http://schemas.microsoft.com/office/spreadsheetml/2009/9/main" objectType="GBox"/>
</file>

<file path=xl/ctrlProps/ctrlProp26.xml><?xml version="1.0" encoding="utf-8"?>
<formControlPr xmlns="http://schemas.microsoft.com/office/spreadsheetml/2009/9/main" objectType="Radio" checked="Checked" firstButton="1" fmlaLink="$C$160" lockText="1"/>
</file>

<file path=xl/ctrlProps/ctrlProp27.xml><?xml version="1.0" encoding="utf-8"?>
<formControlPr xmlns="http://schemas.microsoft.com/office/spreadsheetml/2009/9/main" objectType="Radio" lockText="1"/>
</file>

<file path=xl/ctrlProps/ctrlProp28.xml><?xml version="1.0" encoding="utf-8"?>
<formControlPr xmlns="http://schemas.microsoft.com/office/spreadsheetml/2009/9/main" objectType="GBox"/>
</file>

<file path=xl/ctrlProps/ctrlProp29.xml><?xml version="1.0" encoding="utf-8"?>
<formControlPr xmlns="http://schemas.microsoft.com/office/spreadsheetml/2009/9/main" objectType="Radio" firstButton="1" fmlaLink="$C$152" lockText="1"/>
</file>

<file path=xl/ctrlProps/ctrlProp3.xml><?xml version="1.0" encoding="utf-8"?>
<formControlPr xmlns="http://schemas.microsoft.com/office/spreadsheetml/2009/9/main" objectType="Radio" lockText="1"/>
</file>

<file path=xl/ctrlProps/ctrlProp30.xml><?xml version="1.0" encoding="utf-8"?>
<formControlPr xmlns="http://schemas.microsoft.com/office/spreadsheetml/2009/9/main" objectType="Radio" checked="Checked" lockText="1"/>
</file>

<file path=xl/ctrlProps/ctrlProp31.xml><?xml version="1.0" encoding="utf-8"?>
<formControlPr xmlns="http://schemas.microsoft.com/office/spreadsheetml/2009/9/main" objectType="GBox"/>
</file>

<file path=xl/ctrlProps/ctrlProp32.xml><?xml version="1.0" encoding="utf-8"?>
<formControlPr xmlns="http://schemas.microsoft.com/office/spreadsheetml/2009/9/main" objectType="Radio" firstButton="1" fmlaLink="$D$151" lockText="1"/>
</file>

<file path=xl/ctrlProps/ctrlProp33.xml><?xml version="1.0" encoding="utf-8"?>
<formControlPr xmlns="http://schemas.microsoft.com/office/spreadsheetml/2009/9/main" objectType="Radio" checked="Checked" lockText="1"/>
</file>

<file path=xl/ctrlProps/ctrlProp34.xml><?xml version="1.0" encoding="utf-8"?>
<formControlPr xmlns="http://schemas.microsoft.com/office/spreadsheetml/2009/9/main" objectType="GBox"/>
</file>

<file path=xl/ctrlProps/ctrlProp35.xml><?xml version="1.0" encoding="utf-8"?>
<formControlPr xmlns="http://schemas.microsoft.com/office/spreadsheetml/2009/9/main" objectType="Radio" firstButton="1" fmlaLink="$D$153" lockText="1"/>
</file>

<file path=xl/ctrlProps/ctrlProp36.xml><?xml version="1.0" encoding="utf-8"?>
<formControlPr xmlns="http://schemas.microsoft.com/office/spreadsheetml/2009/9/main" objectType="Radio" checked="Checked" lockText="1"/>
</file>

<file path=xl/ctrlProps/ctrlProp37.xml><?xml version="1.0" encoding="utf-8"?>
<formControlPr xmlns="http://schemas.microsoft.com/office/spreadsheetml/2009/9/main" objectType="GBox"/>
</file>

<file path=xl/ctrlProps/ctrlProp38.xml><?xml version="1.0" encoding="utf-8"?>
<formControlPr xmlns="http://schemas.microsoft.com/office/spreadsheetml/2009/9/main" objectType="Radio" checked="Checked" firstButton="1" fmlaLink="$D$154" lockText="1"/>
</file>

<file path=xl/ctrlProps/ctrlProp3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GBox"/>
</file>

<file path=xl/ctrlProps/ctrlProp40.xml><?xml version="1.0" encoding="utf-8"?>
<formControlPr xmlns="http://schemas.microsoft.com/office/spreadsheetml/2009/9/main" objectType="GBox"/>
</file>

<file path=xl/ctrlProps/ctrlProp41.xml><?xml version="1.0" encoding="utf-8"?>
<formControlPr xmlns="http://schemas.microsoft.com/office/spreadsheetml/2009/9/main" objectType="Radio" firstButton="1" fmlaLink="$D$155" lockText="1"/>
</file>

<file path=xl/ctrlProps/ctrlProp42.xml><?xml version="1.0" encoding="utf-8"?>
<formControlPr xmlns="http://schemas.microsoft.com/office/spreadsheetml/2009/9/main" objectType="Radio" checked="Checked" lockText="1"/>
</file>

<file path=xl/ctrlProps/ctrlProp43.xml><?xml version="1.0" encoding="utf-8"?>
<formControlPr xmlns="http://schemas.microsoft.com/office/spreadsheetml/2009/9/main" objectType="GBox"/>
</file>

<file path=xl/ctrlProps/ctrlProp44.xml><?xml version="1.0" encoding="utf-8"?>
<formControlPr xmlns="http://schemas.microsoft.com/office/spreadsheetml/2009/9/main" objectType="Radio" checked="Checked" firstButton="1" fmlaLink="$D$156" lockText="1"/>
</file>

<file path=xl/ctrlProps/ctrlProp45.xml><?xml version="1.0" encoding="utf-8"?>
<formControlPr xmlns="http://schemas.microsoft.com/office/spreadsheetml/2009/9/main" objectType="Radio" lockText="1"/>
</file>

<file path=xl/ctrlProps/ctrlProp46.xml><?xml version="1.0" encoding="utf-8"?>
<formControlPr xmlns="http://schemas.microsoft.com/office/spreadsheetml/2009/9/main" objectType="GBox"/>
</file>

<file path=xl/ctrlProps/ctrlProp47.xml><?xml version="1.0" encoding="utf-8"?>
<formControlPr xmlns="http://schemas.microsoft.com/office/spreadsheetml/2009/9/main" objectType="Radio" firstButton="1" fmlaLink="$D$157" lockText="1"/>
</file>

<file path=xl/ctrlProps/ctrlProp48.xml><?xml version="1.0" encoding="utf-8"?>
<formControlPr xmlns="http://schemas.microsoft.com/office/spreadsheetml/2009/9/main" objectType="Radio" checked="Checked" lockText="1"/>
</file>

<file path=xl/ctrlProps/ctrlProp49.xml><?xml version="1.0" encoding="utf-8"?>
<formControlPr xmlns="http://schemas.microsoft.com/office/spreadsheetml/2009/9/main" objectType="GBox"/>
</file>

<file path=xl/ctrlProps/ctrlProp5.xml><?xml version="1.0" encoding="utf-8"?>
<formControlPr xmlns="http://schemas.microsoft.com/office/spreadsheetml/2009/9/main" objectType="Radio" checked="Checked" firstButton="1" fmlaLink="$C$153" lockText="1"/>
</file>

<file path=xl/ctrlProps/ctrlProp50.xml><?xml version="1.0" encoding="utf-8"?>
<formControlPr xmlns="http://schemas.microsoft.com/office/spreadsheetml/2009/9/main" objectType="Radio" checked="Checked" firstButton="1" fmlaLink="$D$158" lockText="1"/>
</file>

<file path=xl/ctrlProps/ctrlProp51.xml><?xml version="1.0" encoding="utf-8"?>
<formControlPr xmlns="http://schemas.microsoft.com/office/spreadsheetml/2009/9/main" objectType="Radio" lockText="1"/>
</file>

<file path=xl/ctrlProps/ctrlProp52.xml><?xml version="1.0" encoding="utf-8"?>
<formControlPr xmlns="http://schemas.microsoft.com/office/spreadsheetml/2009/9/main" objectType="GBox"/>
</file>

<file path=xl/ctrlProps/ctrlProp53.xml><?xml version="1.0" encoding="utf-8"?>
<formControlPr xmlns="http://schemas.microsoft.com/office/spreadsheetml/2009/9/main" objectType="Radio" firstButton="1" fmlaLink="$D$159" lockText="1"/>
</file>

<file path=xl/ctrlProps/ctrlProp54.xml><?xml version="1.0" encoding="utf-8"?>
<formControlPr xmlns="http://schemas.microsoft.com/office/spreadsheetml/2009/9/main" objectType="Radio" checked="Checked" lockText="1"/>
</file>

<file path=xl/ctrlProps/ctrlProp55.xml><?xml version="1.0" encoding="utf-8"?>
<formControlPr xmlns="http://schemas.microsoft.com/office/spreadsheetml/2009/9/main" objectType="GBox"/>
</file>

<file path=xl/ctrlProps/ctrlProp56.xml><?xml version="1.0" encoding="utf-8"?>
<formControlPr xmlns="http://schemas.microsoft.com/office/spreadsheetml/2009/9/main" objectType="Radio" checked="Checked" firstButton="1" lockText="1"/>
</file>

<file path=xl/ctrlProps/ctrlProp57.xml><?xml version="1.0" encoding="utf-8"?>
<formControlPr xmlns="http://schemas.microsoft.com/office/spreadsheetml/2009/9/main" objectType="Radio" lockText="1"/>
</file>

<file path=xl/ctrlProps/ctrlProp58.xml><?xml version="1.0" encoding="utf-8"?>
<formControlPr xmlns="http://schemas.microsoft.com/office/spreadsheetml/2009/9/main" objectType="GBox"/>
</file>

<file path=xl/ctrlProps/ctrlProp59.xml><?xml version="1.0" encoding="utf-8"?>
<formControlPr xmlns="http://schemas.microsoft.com/office/spreadsheetml/2009/9/main" objectType="Radio" checked="Checked" firstButton="1" fmlaLink="$D$152" lockText="1"/>
</file>

<file path=xl/ctrlProps/ctrlProp6.xml><?xml version="1.0" encoding="utf-8"?>
<formControlPr xmlns="http://schemas.microsoft.com/office/spreadsheetml/2009/9/main" objectType="Radio" lockText="1"/>
</file>

<file path=xl/ctrlProps/ctrlProp60.xml><?xml version="1.0" encoding="utf-8"?>
<formControlPr xmlns="http://schemas.microsoft.com/office/spreadsheetml/2009/9/main" objectType="Radio" lockText="1"/>
</file>

<file path=xl/ctrlProps/ctrlProp61.xml><?xml version="1.0" encoding="utf-8"?>
<formControlPr xmlns="http://schemas.microsoft.com/office/spreadsheetml/2009/9/main" objectType="GBox"/>
</file>

<file path=xl/ctrlProps/ctrlProp62.xml><?xml version="1.0" encoding="utf-8"?>
<formControlPr xmlns="http://schemas.microsoft.com/office/spreadsheetml/2009/9/main" objectType="Radio" firstButton="1" fmlaLink="$E$151" lockText="1"/>
</file>

<file path=xl/ctrlProps/ctrlProp63.xml><?xml version="1.0" encoding="utf-8"?>
<formControlPr xmlns="http://schemas.microsoft.com/office/spreadsheetml/2009/9/main" objectType="Radio" checked="Checked" lockText="1"/>
</file>

<file path=xl/ctrlProps/ctrlProp64.xml><?xml version="1.0" encoding="utf-8"?>
<formControlPr xmlns="http://schemas.microsoft.com/office/spreadsheetml/2009/9/main" objectType="GBox"/>
</file>

<file path=xl/ctrlProps/ctrlProp65.xml><?xml version="1.0" encoding="utf-8"?>
<formControlPr xmlns="http://schemas.microsoft.com/office/spreadsheetml/2009/9/main" objectType="Radio" firstButton="1" fmlaLink="$E$153" lockText="1"/>
</file>

<file path=xl/ctrlProps/ctrlProp66.xml><?xml version="1.0" encoding="utf-8"?>
<formControlPr xmlns="http://schemas.microsoft.com/office/spreadsheetml/2009/9/main" objectType="Radio" checked="Checked" lockText="1"/>
</file>

<file path=xl/ctrlProps/ctrlProp67.xml><?xml version="1.0" encoding="utf-8"?>
<formControlPr xmlns="http://schemas.microsoft.com/office/spreadsheetml/2009/9/main" objectType="GBox"/>
</file>

<file path=xl/ctrlProps/ctrlProp68.xml><?xml version="1.0" encoding="utf-8"?>
<formControlPr xmlns="http://schemas.microsoft.com/office/spreadsheetml/2009/9/main" objectType="Radio" checked="Checked" firstButton="1" fmlaLink="$E$154" lockText="1"/>
</file>

<file path=xl/ctrlProps/ctrlProp69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GBox"/>
</file>

<file path=xl/ctrlProps/ctrlProp70.xml><?xml version="1.0" encoding="utf-8"?>
<formControlPr xmlns="http://schemas.microsoft.com/office/spreadsheetml/2009/9/main" objectType="GBox"/>
</file>

<file path=xl/ctrlProps/ctrlProp71.xml><?xml version="1.0" encoding="utf-8"?>
<formControlPr xmlns="http://schemas.microsoft.com/office/spreadsheetml/2009/9/main" objectType="Radio" firstButton="1" fmlaLink="$E$155" lockText="1"/>
</file>

<file path=xl/ctrlProps/ctrlProp72.xml><?xml version="1.0" encoding="utf-8"?>
<formControlPr xmlns="http://schemas.microsoft.com/office/spreadsheetml/2009/9/main" objectType="Radio" checked="Checked" lockText="1"/>
</file>

<file path=xl/ctrlProps/ctrlProp73.xml><?xml version="1.0" encoding="utf-8"?>
<formControlPr xmlns="http://schemas.microsoft.com/office/spreadsheetml/2009/9/main" objectType="GBox"/>
</file>

<file path=xl/ctrlProps/ctrlProp74.xml><?xml version="1.0" encoding="utf-8"?>
<formControlPr xmlns="http://schemas.microsoft.com/office/spreadsheetml/2009/9/main" objectType="Radio" checked="Checked" firstButton="1" fmlaLink="$E$156" lockText="1"/>
</file>

<file path=xl/ctrlProps/ctrlProp75.xml><?xml version="1.0" encoding="utf-8"?>
<formControlPr xmlns="http://schemas.microsoft.com/office/spreadsheetml/2009/9/main" objectType="Radio" lockText="1"/>
</file>

<file path=xl/ctrlProps/ctrlProp76.xml><?xml version="1.0" encoding="utf-8"?>
<formControlPr xmlns="http://schemas.microsoft.com/office/spreadsheetml/2009/9/main" objectType="GBox"/>
</file>

<file path=xl/ctrlProps/ctrlProp77.xml><?xml version="1.0" encoding="utf-8"?>
<formControlPr xmlns="http://schemas.microsoft.com/office/spreadsheetml/2009/9/main" objectType="Radio" firstButton="1" fmlaLink="$E$157" lockText="1"/>
</file>

<file path=xl/ctrlProps/ctrlProp78.xml><?xml version="1.0" encoding="utf-8"?>
<formControlPr xmlns="http://schemas.microsoft.com/office/spreadsheetml/2009/9/main" objectType="Radio" checked="Checked" lockText="1"/>
</file>

<file path=xl/ctrlProps/ctrlProp79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Radio" checked="Checked" firstButton="1" fmlaLink="$C$154" lockText="1"/>
</file>

<file path=xl/ctrlProps/ctrlProp80.xml><?xml version="1.0" encoding="utf-8"?>
<formControlPr xmlns="http://schemas.microsoft.com/office/spreadsheetml/2009/9/main" objectType="Radio" checked="Checked" firstButton="1" fmlaLink="$E$158" lockText="1"/>
</file>

<file path=xl/ctrlProps/ctrlProp81.xml><?xml version="1.0" encoding="utf-8"?>
<formControlPr xmlns="http://schemas.microsoft.com/office/spreadsheetml/2009/9/main" objectType="Radio" lockText="1"/>
</file>

<file path=xl/ctrlProps/ctrlProp82.xml><?xml version="1.0" encoding="utf-8"?>
<formControlPr xmlns="http://schemas.microsoft.com/office/spreadsheetml/2009/9/main" objectType="GBox"/>
</file>

<file path=xl/ctrlProps/ctrlProp83.xml><?xml version="1.0" encoding="utf-8"?>
<formControlPr xmlns="http://schemas.microsoft.com/office/spreadsheetml/2009/9/main" objectType="Radio" firstButton="1" fmlaLink="$E$159" lockText="1"/>
</file>

<file path=xl/ctrlProps/ctrlProp84.xml><?xml version="1.0" encoding="utf-8"?>
<formControlPr xmlns="http://schemas.microsoft.com/office/spreadsheetml/2009/9/main" objectType="Radio" checked="Checked" lockText="1"/>
</file>

<file path=xl/ctrlProps/ctrlProp85.xml><?xml version="1.0" encoding="utf-8"?>
<formControlPr xmlns="http://schemas.microsoft.com/office/spreadsheetml/2009/9/main" objectType="GBox"/>
</file>

<file path=xl/ctrlProps/ctrlProp86.xml><?xml version="1.0" encoding="utf-8"?>
<formControlPr xmlns="http://schemas.microsoft.com/office/spreadsheetml/2009/9/main" objectType="Radio" checked="Checked" firstButton="1" fmlaLink="$E$160" lockText="1"/>
</file>

<file path=xl/ctrlProps/ctrlProp87.xml><?xml version="1.0" encoding="utf-8"?>
<formControlPr xmlns="http://schemas.microsoft.com/office/spreadsheetml/2009/9/main" objectType="Radio" lockText="1"/>
</file>

<file path=xl/ctrlProps/ctrlProp88.xml><?xml version="1.0" encoding="utf-8"?>
<formControlPr xmlns="http://schemas.microsoft.com/office/spreadsheetml/2009/9/main" objectType="GBox"/>
</file>

<file path=xl/ctrlProps/ctrlProp89.xml><?xml version="1.0" encoding="utf-8"?>
<formControlPr xmlns="http://schemas.microsoft.com/office/spreadsheetml/2009/9/main" objectType="Radio" checked="Checked" firstButton="1" fmlaLink="$E$152" lockText="1"/>
</file>

<file path=xl/ctrlProps/ctrlProp9.xml><?xml version="1.0" encoding="utf-8"?>
<formControlPr xmlns="http://schemas.microsoft.com/office/spreadsheetml/2009/9/main" objectType="Radio" lockText="1"/>
</file>

<file path=xl/ctrlProps/ctrlProp90.xml><?xml version="1.0" encoding="utf-8"?>
<formControlPr xmlns="http://schemas.microsoft.com/office/spreadsheetml/2009/9/main" objectType="Radio" lockText="1"/>
</file>

<file path=xl/ctrlProps/ctrlProp91.xml><?xml version="1.0" encoding="utf-8"?>
<formControlPr xmlns="http://schemas.microsoft.com/office/spreadsheetml/2009/9/main" objectType="GBox"/>
</file>

<file path=xl/ctrlProps/ctrlProp92.xml><?xml version="1.0" encoding="utf-8"?>
<formControlPr xmlns="http://schemas.microsoft.com/office/spreadsheetml/2009/9/main" objectType="Radio" firstButton="1" fmlaLink="$F$151" lockText="1"/>
</file>

<file path=xl/ctrlProps/ctrlProp93.xml><?xml version="1.0" encoding="utf-8"?>
<formControlPr xmlns="http://schemas.microsoft.com/office/spreadsheetml/2009/9/main" objectType="Radio" checked="Checked" lockText="1"/>
</file>

<file path=xl/ctrlProps/ctrlProp94.xml><?xml version="1.0" encoding="utf-8"?>
<formControlPr xmlns="http://schemas.microsoft.com/office/spreadsheetml/2009/9/main" objectType="GBox"/>
</file>

<file path=xl/ctrlProps/ctrlProp95.xml><?xml version="1.0" encoding="utf-8"?>
<formControlPr xmlns="http://schemas.microsoft.com/office/spreadsheetml/2009/9/main" objectType="Radio" firstButton="1" fmlaLink="$F$153" lockText="1"/>
</file>

<file path=xl/ctrlProps/ctrlProp96.xml><?xml version="1.0" encoding="utf-8"?>
<formControlPr xmlns="http://schemas.microsoft.com/office/spreadsheetml/2009/9/main" objectType="Radio" checked="Checked" lockText="1"/>
</file>

<file path=xl/ctrlProps/ctrlProp97.xml><?xml version="1.0" encoding="utf-8"?>
<formControlPr xmlns="http://schemas.microsoft.com/office/spreadsheetml/2009/9/main" objectType="GBox"/>
</file>

<file path=xl/ctrlProps/ctrlProp98.xml><?xml version="1.0" encoding="utf-8"?>
<formControlPr xmlns="http://schemas.microsoft.com/office/spreadsheetml/2009/9/main" objectType="Radio" checked="Checked" firstButton="1" fmlaLink="$F$154" lockText="1"/>
</file>

<file path=xl/ctrlProps/ctrlProp9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 Formul&#225;rio A&#231;&#245;es'!A1"/><Relationship Id="rId2" Type="http://schemas.openxmlformats.org/officeDocument/2006/relationships/hyperlink" Target="#'3. Formul&#225;rio A&#231;&#245;es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2.1 SWOT'!A1"/><Relationship Id="rId1" Type="http://schemas.openxmlformats.org/officeDocument/2006/relationships/hyperlink" Target="#'3. Formul&#225;rio A&#231;&#245;e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3. Formul&#225;rio A&#231;&#245;es'!A1"/><Relationship Id="rId1" Type="http://schemas.openxmlformats.org/officeDocument/2006/relationships/hyperlink" Target="#'2. Canvas de Miss&#227;o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3.1 Relat&#243;rio Qualitativo'!A1"/><Relationship Id="rId3" Type="http://schemas.openxmlformats.org/officeDocument/2006/relationships/hyperlink" Target="#'1. Formul&#225;rio Identidade'!A1"/><Relationship Id="rId7" Type="http://schemas.openxmlformats.org/officeDocument/2006/relationships/hyperlink" Target="#'4. Dados do Projeto'!A1"/><Relationship Id="rId2" Type="http://schemas.openxmlformats.org/officeDocument/2006/relationships/hyperlink" Target="#'2. Formul&#225;rio A&#231;&#245;es'!A13"/><Relationship Id="rId1" Type="http://schemas.openxmlformats.org/officeDocument/2006/relationships/image" Target="../media/image1.jpeg"/><Relationship Id="rId6" Type="http://schemas.openxmlformats.org/officeDocument/2006/relationships/hyperlink" Target="#'2. Canvas de Miss&#227;o'!A1"/><Relationship Id="rId5" Type="http://schemas.openxmlformats.org/officeDocument/2006/relationships/hyperlink" Target="#'5. Formul&#225;rio Eventos'!A1"/><Relationship Id="rId4" Type="http://schemas.openxmlformats.org/officeDocument/2006/relationships/hyperlink" Target="#'2. Formul&#225;rio A&#231;&#245;es'!A5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4.1 Modelo L&#243;gico'!A1"/><Relationship Id="rId2" Type="http://schemas.openxmlformats.org/officeDocument/2006/relationships/hyperlink" Target="#'3. Formul&#225;rio A&#231;&#245;es'!A1"/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3. Formul&#225;rio A&#231;&#245;es'!A1"/><Relationship Id="rId1" Type="http://schemas.openxmlformats.org/officeDocument/2006/relationships/hyperlink" Target="#'4. Dados do Projeto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. Formul&#225;rio A&#231;&#245;es'!A1"/><Relationship Id="rId2" Type="http://schemas.openxmlformats.org/officeDocument/2006/relationships/hyperlink" Target="#'3. Formul&#225;rio A&#231;&#245;es'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3543300</xdr:colOff>
      <xdr:row>0</xdr:row>
      <xdr:rowOff>0</xdr:rowOff>
    </xdr:from>
    <xdr:to>
      <xdr:col>9</xdr:col>
      <xdr:colOff>142875</xdr:colOff>
      <xdr:row>3</xdr:row>
      <xdr:rowOff>85725</xdr:rowOff>
    </xdr:to>
    <xdr:pic>
      <xdr:nvPicPr>
        <xdr:cNvPr id="1026" name="Imagem 3" descr="http://www.causp.gov.br/conferencia/imagens/cauheader.jpg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0"/>
          <a:ext cx="5400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110064</xdr:colOff>
      <xdr:row>7</xdr:row>
      <xdr:rowOff>204257</xdr:rowOff>
    </xdr:from>
    <xdr:to>
      <xdr:col>11</xdr:col>
      <xdr:colOff>633939</xdr:colOff>
      <xdr:row>7</xdr:row>
      <xdr:rowOff>582082</xdr:rowOff>
    </xdr:to>
    <xdr:sp macro="" textlink="">
      <xdr:nvSpPr>
        <xdr:cNvPr id="3" name="Seta para a direita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 rot="10800000">
          <a:off x="10797114" y="1842557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14</xdr:col>
      <xdr:colOff>465667</xdr:colOff>
      <xdr:row>6</xdr:row>
      <xdr:rowOff>158749</xdr:rowOff>
    </xdr:from>
    <xdr:to>
      <xdr:col>24</xdr:col>
      <xdr:colOff>216958</xdr:colOff>
      <xdr:row>7</xdr:row>
      <xdr:rowOff>753265</xdr:rowOff>
    </xdr:to>
    <xdr:sp macro="" textlink="">
      <xdr:nvSpPr>
        <xdr:cNvPr id="4" name="Retângulo de cantos arredondados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3286317" y="1597024"/>
          <a:ext cx="5847291" cy="794541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Unidade Responsável</a:t>
          </a:r>
        </a:p>
        <a:p>
          <a:pPr algn="l"/>
          <a:r>
            <a:rPr lang="pt-BR" sz="1100">
              <a:latin typeface="Arial" panose="020B0604020202020204" pitchFamily="34" charset="0"/>
              <a:cs typeface="Arial" panose="020B0604020202020204" pitchFamily="34" charset="0"/>
            </a:rPr>
            <a:t>Nome da Unidade Organizacional, na forma do organograma, Colegiado e o nome das Comissões Permanentes e Especiais que serão responsáveis pelo projeto/atividade.</a:t>
          </a:r>
        </a:p>
      </xdr:txBody>
    </xdr:sp>
    <xdr:clientData/>
  </xdr:twoCellAnchor>
  <xdr:twoCellAnchor>
    <xdr:from>
      <xdr:col>14</xdr:col>
      <xdr:colOff>465667</xdr:colOff>
      <xdr:row>8</xdr:row>
      <xdr:rowOff>13757</xdr:rowOff>
    </xdr:from>
    <xdr:to>
      <xdr:col>24</xdr:col>
      <xdr:colOff>216933</xdr:colOff>
      <xdr:row>8</xdr:row>
      <xdr:rowOff>809357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3286317" y="2518832"/>
          <a:ext cx="5847266" cy="7956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Responsável Projeto/Atividade</a:t>
          </a:r>
        </a:p>
        <a:p>
          <a:pPr algn="l"/>
          <a:r>
            <a:rPr lang="pt-BR" sz="1100">
              <a:latin typeface="Arial" panose="020B0604020202020204" pitchFamily="34" charset="0"/>
              <a:cs typeface="Arial" panose="020B0604020202020204" pitchFamily="34" charset="0"/>
            </a:rPr>
            <a:t>Nome do</a:t>
          </a:r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 gestor ou responsável técnico que irá realizar o acompanhamento e preenchimento do plano de ação.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465667</xdr:colOff>
      <xdr:row>11</xdr:row>
      <xdr:rowOff>63498</xdr:rowOff>
    </xdr:from>
    <xdr:to>
      <xdr:col>24</xdr:col>
      <xdr:colOff>216933</xdr:colOff>
      <xdr:row>11</xdr:row>
      <xdr:rowOff>859098</xdr:rowOff>
    </xdr:to>
    <xdr:sp macro="" textlink="">
      <xdr:nvSpPr>
        <xdr:cNvPr id="6" name="Retângulo de cantos arredondados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13286317" y="4302123"/>
          <a:ext cx="5847266" cy="7956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Denominação do</a:t>
          </a:r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Projeto ou Atividade</a:t>
          </a:r>
        </a:p>
        <a:p>
          <a:pPr algn="l"/>
          <a:r>
            <a:rPr lang="pt-BR" sz="1050" b="0">
              <a:latin typeface="Arial" panose="020B0604020202020204" pitchFamily="34" charset="0"/>
              <a:cs typeface="Arial" panose="020B0604020202020204" pitchFamily="34" charset="0"/>
            </a:rPr>
            <a:t>Nome</a:t>
          </a:r>
          <a:r>
            <a:rPr lang="pt-BR" sz="1050" b="0" baseline="0">
              <a:latin typeface="Arial" panose="020B0604020202020204" pitchFamily="34" charset="0"/>
              <a:cs typeface="Arial" panose="020B0604020202020204" pitchFamily="34" charset="0"/>
            </a:rPr>
            <a:t> do Projeto ou Atividade</a:t>
          </a:r>
          <a:endParaRPr lang="pt-BR" sz="105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465667</xdr:colOff>
      <xdr:row>14</xdr:row>
      <xdr:rowOff>64316</xdr:rowOff>
    </xdr:from>
    <xdr:to>
      <xdr:col>24</xdr:col>
      <xdr:colOff>218303</xdr:colOff>
      <xdr:row>14</xdr:row>
      <xdr:rowOff>859916</xdr:rowOff>
    </xdr:to>
    <xdr:sp macro="" textlink="">
      <xdr:nvSpPr>
        <xdr:cNvPr id="7" name="Retângulo de cantos arredondados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13286317" y="6838950"/>
          <a:ext cx="5848636" cy="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Objetivos de Desenvolvimento Sustentável (Facultativo): </a:t>
          </a:r>
          <a:r>
            <a:rPr lang="pt-BR" sz="1100" b="0">
              <a:latin typeface="Arial" panose="020B0604020202020204" pitchFamily="34" charset="0"/>
              <a:cs typeface="Arial" panose="020B0604020202020204" pitchFamily="34" charset="0"/>
            </a:rPr>
            <a:t>são uma agenda mundial adotada durante a Cúpula das Nações Unidas sobre o Desenvolvimento Sustentável, composta por 17 objetivos e 169 metas a serem atingidos até 2030. Ao firmar o compromisso de incluir os ODS à sua estratégia, o CAU abre caminho para melhorar sua atuação e atender aos anseios da sociedade por projetos e serviços alinhados aos princípios da sustentabilidade. Neste contexto, torna-se facultativo o enquadramento dos projetos e atividades nos ODS em 2020.</a:t>
          </a:r>
        </a:p>
      </xdr:txBody>
    </xdr:sp>
    <xdr:clientData/>
  </xdr:twoCellAnchor>
  <xdr:twoCellAnchor>
    <xdr:from>
      <xdr:col>14</xdr:col>
      <xdr:colOff>465667</xdr:colOff>
      <xdr:row>15</xdr:row>
      <xdr:rowOff>63498</xdr:rowOff>
    </xdr:from>
    <xdr:to>
      <xdr:col>24</xdr:col>
      <xdr:colOff>216933</xdr:colOff>
      <xdr:row>16</xdr:row>
      <xdr:rowOff>108741</xdr:rowOff>
    </xdr:to>
    <xdr:sp macro="" textlink="">
      <xdr:nvSpPr>
        <xdr:cNvPr id="8" name="Retângulo de cantos arredondados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3286317" y="6902448"/>
          <a:ext cx="5847266" cy="673893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pt-BR" sz="12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Resultado esperado do Projeto/Atividade</a:t>
          </a:r>
        </a:p>
        <a:p>
          <a:pPr marL="0" indent="0" algn="l"/>
          <a:r>
            <a:rPr lang="pt-BR" sz="1050" b="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São os efeitos que devem ser produzidos com a execução do projeto/atividade.</a:t>
          </a:r>
        </a:p>
      </xdr:txBody>
    </xdr:sp>
    <xdr:clientData/>
  </xdr:twoCellAnchor>
  <xdr:twoCellAnchor>
    <xdr:from>
      <xdr:col>2</xdr:col>
      <xdr:colOff>709084</xdr:colOff>
      <xdr:row>2</xdr:row>
      <xdr:rowOff>176743</xdr:rowOff>
    </xdr:from>
    <xdr:to>
      <xdr:col>6</xdr:col>
      <xdr:colOff>529168</xdr:colOff>
      <xdr:row>6</xdr:row>
      <xdr:rowOff>158751</xdr:rowOff>
    </xdr:to>
    <xdr:sp macro="" textlink="">
      <xdr:nvSpPr>
        <xdr:cNvPr id="9" name="Retângulo de canto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4963584" y="557743"/>
          <a:ext cx="2698751" cy="1040341"/>
        </a:xfrm>
        <a:prstGeom prst="roundRect">
          <a:avLst/>
        </a:prstGeom>
        <a:solidFill>
          <a:srgbClr val="92D050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5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CLIQUE PARA</a:t>
          </a:r>
          <a:r>
            <a:rPr lang="pt-BR" sz="15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 </a:t>
          </a:r>
        </a:p>
        <a:p>
          <a:pPr algn="l"/>
          <a:r>
            <a:rPr lang="pt-BR" sz="15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PASSO 2</a:t>
          </a:r>
        </a:p>
        <a:p>
          <a:pPr algn="l"/>
          <a:endParaRPr lang="pt-BR" sz="1200" b="1" i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pt-BR" sz="12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FORMULÁRIO DE AÇÕES</a:t>
          </a:r>
          <a:endParaRPr lang="pt-BR" sz="12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519643</xdr:colOff>
      <xdr:row>3</xdr:row>
      <xdr:rowOff>169333</xdr:rowOff>
    </xdr:from>
    <xdr:to>
      <xdr:col>6</xdr:col>
      <xdr:colOff>318559</xdr:colOff>
      <xdr:row>4</xdr:row>
      <xdr:rowOff>228601</xdr:rowOff>
    </xdr:to>
    <xdr:sp macro="" textlink="">
      <xdr:nvSpPr>
        <xdr:cNvPr id="10" name="Seta para a direita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6933143" y="740833"/>
          <a:ext cx="518583" cy="249768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9525</xdr:colOff>
      <xdr:row>0</xdr:row>
      <xdr:rowOff>161925</xdr:rowOff>
    </xdr:from>
    <xdr:to>
      <xdr:col>1</xdr:col>
      <xdr:colOff>1333500</xdr:colOff>
      <xdr:row>3</xdr:row>
      <xdr:rowOff>57150</xdr:rowOff>
    </xdr:to>
    <xdr:sp macro="" textlink="">
      <xdr:nvSpPr>
        <xdr:cNvPr id="11" name="Retângulo de cantos arredondados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466725" y="161925"/>
          <a:ext cx="1323975" cy="46672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2400" b="1"/>
            <a:t>PASSO 1</a:t>
          </a:r>
          <a:endParaRPr lang="pt-BR" sz="2400" b="1" baseline="0"/>
        </a:p>
      </xdr:txBody>
    </xdr:sp>
    <xdr:clientData/>
  </xdr:twoCellAnchor>
  <xdr:twoCellAnchor>
    <xdr:from>
      <xdr:col>11</xdr:col>
      <xdr:colOff>730250</xdr:colOff>
      <xdr:row>6</xdr:row>
      <xdr:rowOff>158749</xdr:rowOff>
    </xdr:from>
    <xdr:to>
      <xdr:col>14</xdr:col>
      <xdr:colOff>370417</xdr:colOff>
      <xdr:row>7</xdr:row>
      <xdr:rowOff>751415</xdr:rowOff>
    </xdr:to>
    <xdr:sp macro="" textlink="">
      <xdr:nvSpPr>
        <xdr:cNvPr id="12" name="Retângulo de cantos arredondados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11417300" y="1597024"/>
          <a:ext cx="1773767" cy="792691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Selecionar a célula e escolher um item da lista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99481</xdr:colOff>
      <xdr:row>8</xdr:row>
      <xdr:rowOff>204257</xdr:rowOff>
    </xdr:from>
    <xdr:to>
      <xdr:col>11</xdr:col>
      <xdr:colOff>623356</xdr:colOff>
      <xdr:row>8</xdr:row>
      <xdr:rowOff>582082</xdr:rowOff>
    </xdr:to>
    <xdr:sp macro="" textlink="">
      <xdr:nvSpPr>
        <xdr:cNvPr id="13" name="Seta para a direita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 rot="10800000">
          <a:off x="10786531" y="2709332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8</xdr:row>
      <xdr:rowOff>14286</xdr:rowOff>
    </xdr:from>
    <xdr:to>
      <xdr:col>14</xdr:col>
      <xdr:colOff>370417</xdr:colOff>
      <xdr:row>8</xdr:row>
      <xdr:rowOff>809886</xdr:rowOff>
    </xdr:to>
    <xdr:sp macro="" textlink="">
      <xdr:nvSpPr>
        <xdr:cNvPr id="14" name="Retângulo de cantos arredondados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1417300" y="2519361"/>
          <a:ext cx="1773767" cy="7956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Este campo deve ser preenchido manualmente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99481</xdr:colOff>
      <xdr:row>9</xdr:row>
      <xdr:rowOff>193673</xdr:rowOff>
    </xdr:from>
    <xdr:to>
      <xdr:col>11</xdr:col>
      <xdr:colOff>623356</xdr:colOff>
      <xdr:row>9</xdr:row>
      <xdr:rowOff>571498</xdr:rowOff>
    </xdr:to>
    <xdr:sp macro="" textlink="">
      <xdr:nvSpPr>
        <xdr:cNvPr id="15" name="Seta para a direita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 rot="10800000">
          <a:off x="10786531" y="3565523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9</xdr:row>
      <xdr:rowOff>42332</xdr:rowOff>
    </xdr:from>
    <xdr:to>
      <xdr:col>14</xdr:col>
      <xdr:colOff>370417</xdr:colOff>
      <xdr:row>9</xdr:row>
      <xdr:rowOff>837932</xdr:rowOff>
    </xdr:to>
    <xdr:sp macro="" textlink="">
      <xdr:nvSpPr>
        <xdr:cNvPr id="16" name="Retângulo de cantos arredondados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11417300" y="3414182"/>
          <a:ext cx="1773767" cy="7956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Selecionar a célula e escolher um item da lista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465667</xdr:colOff>
      <xdr:row>9</xdr:row>
      <xdr:rowOff>42334</xdr:rowOff>
    </xdr:from>
    <xdr:to>
      <xdr:col>19</xdr:col>
      <xdr:colOff>306917</xdr:colOff>
      <xdr:row>9</xdr:row>
      <xdr:rowOff>837934</xdr:rowOff>
    </xdr:to>
    <xdr:sp macro="" textlink="">
      <xdr:nvSpPr>
        <xdr:cNvPr id="17" name="Retângulo de cantos arredondados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13286317" y="3414184"/>
          <a:ext cx="2889250" cy="7956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>
              <a:latin typeface="Arial" panose="020B0604020202020204" pitchFamily="34" charset="0"/>
              <a:cs typeface="Arial" panose="020B0604020202020204" pitchFamily="34" charset="0"/>
            </a:rPr>
            <a:t>Projeto (P): </a:t>
          </a:r>
          <a:r>
            <a:rPr lang="pt-BR" sz="1050" b="0">
              <a:latin typeface="Arial" panose="020B0604020202020204" pitchFamily="34" charset="0"/>
              <a:cs typeface="Arial" panose="020B0604020202020204" pitchFamily="34" charset="0"/>
            </a:rPr>
            <a:t>Conjunto de ações inter-relacionadas, coordenadas e orientadas para o alcance de resultados, com prazo e recursos definidos.</a:t>
          </a:r>
        </a:p>
      </xdr:txBody>
    </xdr:sp>
    <xdr:clientData/>
  </xdr:twoCellAnchor>
  <xdr:twoCellAnchor>
    <xdr:from>
      <xdr:col>19</xdr:col>
      <xdr:colOff>377300</xdr:colOff>
      <xdr:row>9</xdr:row>
      <xdr:rowOff>42334</xdr:rowOff>
    </xdr:from>
    <xdr:to>
      <xdr:col>24</xdr:col>
      <xdr:colOff>216933</xdr:colOff>
      <xdr:row>9</xdr:row>
      <xdr:rowOff>837934</xdr:rowOff>
    </xdr:to>
    <xdr:sp macro="" textlink="">
      <xdr:nvSpPr>
        <xdr:cNvPr id="18" name="Retângulo de cantos arredondados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16245950" y="3414184"/>
          <a:ext cx="2887633" cy="7956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11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Atividade (A): </a:t>
          </a:r>
          <a:r>
            <a:rPr lang="pt-BR" sz="105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</a:t>
          </a:r>
          <a:r>
            <a:rPr lang="pt-BR" sz="1050" b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onjunto de ações permanentes e rotineiras relacionadas à gestão do CAU/SP, que contribuem para a melhoria do desempenho da Entidade.</a:t>
          </a:r>
          <a:endParaRPr lang="pt-B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99481</xdr:colOff>
      <xdr:row>11</xdr:row>
      <xdr:rowOff>151339</xdr:rowOff>
    </xdr:from>
    <xdr:to>
      <xdr:col>11</xdr:col>
      <xdr:colOff>623356</xdr:colOff>
      <xdr:row>11</xdr:row>
      <xdr:rowOff>529164</xdr:rowOff>
    </xdr:to>
    <xdr:sp macro="" textlink="">
      <xdr:nvSpPr>
        <xdr:cNvPr id="19" name="Seta para a direita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 rot="10800000">
          <a:off x="10786531" y="4389964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11</xdr:row>
      <xdr:rowOff>63498</xdr:rowOff>
    </xdr:from>
    <xdr:to>
      <xdr:col>14</xdr:col>
      <xdr:colOff>370417</xdr:colOff>
      <xdr:row>11</xdr:row>
      <xdr:rowOff>859098</xdr:rowOff>
    </xdr:to>
    <xdr:sp macro="" textlink="">
      <xdr:nvSpPr>
        <xdr:cNvPr id="20" name="Retângulo de cantos arredondados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11417300" y="4302123"/>
          <a:ext cx="1773767" cy="7956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Selecionar a célula e escolher um item da lista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99481</xdr:colOff>
      <xdr:row>12</xdr:row>
      <xdr:rowOff>246590</xdr:rowOff>
    </xdr:from>
    <xdr:to>
      <xdr:col>11</xdr:col>
      <xdr:colOff>623356</xdr:colOff>
      <xdr:row>12</xdr:row>
      <xdr:rowOff>624415</xdr:rowOff>
    </xdr:to>
    <xdr:sp macro="" textlink="">
      <xdr:nvSpPr>
        <xdr:cNvPr id="21" name="Seta para a direita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 rot="10800000">
          <a:off x="10786531" y="5351990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12</xdr:row>
      <xdr:rowOff>77785</xdr:rowOff>
    </xdr:from>
    <xdr:to>
      <xdr:col>14</xdr:col>
      <xdr:colOff>370417</xdr:colOff>
      <xdr:row>13</xdr:row>
      <xdr:rowOff>5552</xdr:rowOff>
    </xdr:to>
    <xdr:sp macro="" textlink="">
      <xdr:nvSpPr>
        <xdr:cNvPr id="22" name="Retângulo de cantos arredondados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11417300" y="5183185"/>
          <a:ext cx="1773767" cy="794542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Este campo deve ser preenchido manualmente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465667</xdr:colOff>
      <xdr:row>12</xdr:row>
      <xdr:rowOff>77785</xdr:rowOff>
    </xdr:from>
    <xdr:to>
      <xdr:col>24</xdr:col>
      <xdr:colOff>216933</xdr:colOff>
      <xdr:row>13</xdr:row>
      <xdr:rowOff>5552</xdr:rowOff>
    </xdr:to>
    <xdr:sp macro="" textlink="">
      <xdr:nvSpPr>
        <xdr:cNvPr id="23" name="Retângulo de cantos arredondados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13286317" y="5183185"/>
          <a:ext cx="5847266" cy="794542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Objetivo Geral (Projeto / Atividade)</a:t>
          </a:r>
        </a:p>
        <a:p>
          <a:pPr algn="l"/>
          <a:r>
            <a:rPr lang="pt-BR" sz="1100" b="0"/>
            <a:t>Aquilo que se pretende alcançar</a:t>
          </a:r>
          <a:r>
            <a:rPr lang="pt-BR" sz="1100" b="0" baseline="0"/>
            <a:t> quando se realiza um projeto ou atividade.</a:t>
          </a:r>
          <a:endParaRPr lang="pt-BR" sz="1100" b="0"/>
        </a:p>
      </xdr:txBody>
    </xdr:sp>
    <xdr:clientData/>
  </xdr:twoCellAnchor>
  <xdr:twoCellAnchor>
    <xdr:from>
      <xdr:col>11</xdr:col>
      <xdr:colOff>99481</xdr:colOff>
      <xdr:row>13</xdr:row>
      <xdr:rowOff>193673</xdr:rowOff>
    </xdr:from>
    <xdr:to>
      <xdr:col>11</xdr:col>
      <xdr:colOff>623356</xdr:colOff>
      <xdr:row>13</xdr:row>
      <xdr:rowOff>571498</xdr:rowOff>
    </xdr:to>
    <xdr:sp macro="" textlink="">
      <xdr:nvSpPr>
        <xdr:cNvPr id="24" name="Seta para a direita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 rot="10800000">
          <a:off x="10786531" y="6165848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13</xdr:row>
      <xdr:rowOff>98952</xdr:rowOff>
    </xdr:from>
    <xdr:to>
      <xdr:col>14</xdr:col>
      <xdr:colOff>370417</xdr:colOff>
      <xdr:row>14</xdr:row>
      <xdr:rowOff>26718</xdr:rowOff>
    </xdr:to>
    <xdr:sp macro="" textlink="">
      <xdr:nvSpPr>
        <xdr:cNvPr id="25" name="Retângulo de cantos arredondados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/>
      </xdr:nvSpPr>
      <xdr:spPr>
        <a:xfrm>
          <a:off x="11417300" y="6071127"/>
          <a:ext cx="1773767" cy="767823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Selecionar a célula e escolher um item da lista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465667</xdr:colOff>
      <xdr:row>13</xdr:row>
      <xdr:rowOff>88368</xdr:rowOff>
    </xdr:from>
    <xdr:to>
      <xdr:col>24</xdr:col>
      <xdr:colOff>216933</xdr:colOff>
      <xdr:row>14</xdr:row>
      <xdr:rowOff>16134</xdr:rowOff>
    </xdr:to>
    <xdr:sp macro="" textlink="">
      <xdr:nvSpPr>
        <xdr:cNvPr id="26" name="Retângulo de cantos arredondados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/>
      </xdr:nvSpPr>
      <xdr:spPr>
        <a:xfrm>
          <a:off x="13286317" y="6060543"/>
          <a:ext cx="5847266" cy="778407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Objetivo Estratégico Principal</a:t>
          </a:r>
        </a:p>
        <a:p>
          <a:pPr algn="l"/>
          <a:r>
            <a:rPr lang="pt-BR" sz="1050" b="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Objetivo</a:t>
          </a:r>
          <a:r>
            <a:rPr lang="pt-BR" sz="1050" b="0" baseline="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estratégico ao qual o projeto ou atividade está diretamente relacionado (principal). Foram estabelecidos 14 objetivos estratégicos, de acordo com o Mapa Estratégico do CAU.</a:t>
          </a:r>
        </a:p>
      </xdr:txBody>
    </xdr:sp>
    <xdr:clientData/>
  </xdr:twoCellAnchor>
  <xdr:twoCellAnchor>
    <xdr:from>
      <xdr:col>11</xdr:col>
      <xdr:colOff>99481</xdr:colOff>
      <xdr:row>15</xdr:row>
      <xdr:rowOff>34924</xdr:rowOff>
    </xdr:from>
    <xdr:to>
      <xdr:col>11</xdr:col>
      <xdr:colOff>623356</xdr:colOff>
      <xdr:row>15</xdr:row>
      <xdr:rowOff>412749</xdr:rowOff>
    </xdr:to>
    <xdr:sp macro="" textlink="">
      <xdr:nvSpPr>
        <xdr:cNvPr id="27" name="Seta para a direita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>
        <a:xfrm rot="10800000">
          <a:off x="10786531" y="6873874"/>
          <a:ext cx="523875" cy="3778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15</xdr:row>
      <xdr:rowOff>63498</xdr:rowOff>
    </xdr:from>
    <xdr:to>
      <xdr:col>14</xdr:col>
      <xdr:colOff>370417</xdr:colOff>
      <xdr:row>16</xdr:row>
      <xdr:rowOff>100800</xdr:rowOff>
    </xdr:to>
    <xdr:sp macro="" textlink="">
      <xdr:nvSpPr>
        <xdr:cNvPr id="28" name="Retângulo de cantos arredondados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/>
      </xdr:nvSpPr>
      <xdr:spPr>
        <a:xfrm>
          <a:off x="11417300" y="6902448"/>
          <a:ext cx="1773767" cy="665952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Este campo deve ser preenchido manualmente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99481</xdr:colOff>
      <xdr:row>14</xdr:row>
      <xdr:rowOff>176355</xdr:rowOff>
    </xdr:from>
    <xdr:to>
      <xdr:col>11</xdr:col>
      <xdr:colOff>623356</xdr:colOff>
      <xdr:row>14</xdr:row>
      <xdr:rowOff>554180</xdr:rowOff>
    </xdr:to>
    <xdr:sp macro="" textlink="">
      <xdr:nvSpPr>
        <xdr:cNvPr id="29" name="Seta para a direita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>
        <a:xfrm rot="10800000">
          <a:off x="10786531" y="6838950"/>
          <a:ext cx="523875" cy="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11</xdr:col>
      <xdr:colOff>730250</xdr:colOff>
      <xdr:row>14</xdr:row>
      <xdr:rowOff>64316</xdr:rowOff>
    </xdr:from>
    <xdr:to>
      <xdr:col>14</xdr:col>
      <xdr:colOff>370417</xdr:colOff>
      <xdr:row>14</xdr:row>
      <xdr:rowOff>857991</xdr:rowOff>
    </xdr:to>
    <xdr:sp macro="" textlink="">
      <xdr:nvSpPr>
        <xdr:cNvPr id="30" name="Retângulo de cantos arredondados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>
        <a:xfrm>
          <a:off x="11417300" y="6838950"/>
          <a:ext cx="1773767" cy="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Selecionar a célula e escolher um item da lista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6</xdr:row>
      <xdr:rowOff>161924</xdr:rowOff>
    </xdr:from>
    <xdr:to>
      <xdr:col>6</xdr:col>
      <xdr:colOff>876300</xdr:colOff>
      <xdr:row>12</xdr:row>
      <xdr:rowOff>190499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162550" y="1304924"/>
          <a:ext cx="1485900" cy="1171575"/>
        </a:xfrm>
        <a:prstGeom prst="roundRect">
          <a:avLst/>
        </a:prstGeom>
        <a:solidFill>
          <a:srgbClr val="92D050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FORMULÁRIO DE AÇÕES</a:t>
          </a:r>
        </a:p>
      </xdr:txBody>
    </xdr:sp>
    <xdr:clientData/>
  </xdr:twoCellAnchor>
  <xdr:twoCellAnchor>
    <xdr:from>
      <xdr:col>5</xdr:col>
      <xdr:colOff>342900</xdr:colOff>
      <xdr:row>3</xdr:row>
      <xdr:rowOff>0</xdr:rowOff>
    </xdr:from>
    <xdr:to>
      <xdr:col>6</xdr:col>
      <xdr:colOff>876300</xdr:colOff>
      <xdr:row>4</xdr:row>
      <xdr:rowOff>153761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5153025" y="571500"/>
          <a:ext cx="1495425" cy="344261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SWOT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7</xdr:col>
      <xdr:colOff>875282</xdr:colOff>
      <xdr:row>5</xdr:row>
      <xdr:rowOff>153761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4810125" y="381000"/>
          <a:ext cx="2799332" cy="725261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CANVAS DE MISSÃO</a:t>
          </a:r>
        </a:p>
      </xdr:txBody>
    </xdr:sp>
    <xdr:clientData/>
  </xdr:twoCellAnchor>
  <xdr:twoCellAnchor>
    <xdr:from>
      <xdr:col>5</xdr:col>
      <xdr:colOff>19050</xdr:colOff>
      <xdr:row>8</xdr:row>
      <xdr:rowOff>66675</xdr:rowOff>
    </xdr:from>
    <xdr:to>
      <xdr:col>7</xdr:col>
      <xdr:colOff>894332</xdr:colOff>
      <xdr:row>12</xdr:row>
      <xdr:rowOff>58511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4829175" y="1590675"/>
          <a:ext cx="2799332" cy="753836"/>
        </a:xfrm>
        <a:prstGeom prst="roundRect">
          <a:avLst/>
        </a:prstGeom>
        <a:solidFill>
          <a:srgbClr val="92D050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FORMULÁRIO DE AÇÕES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628650</xdr:colOff>
      <xdr:row>0</xdr:row>
      <xdr:rowOff>142875</xdr:rowOff>
    </xdr:from>
    <xdr:ext cx="5401998" cy="657225"/>
    <xdr:pic>
      <xdr:nvPicPr>
        <xdr:cNvPr id="2" name="Imagem 3" descr="http://www.causp.gov.br/conferencia/imagens/cauheader.jpg">
          <a:extLst>
            <a:ext uri="{FF2B5EF4-FFF2-40B4-BE49-F238E27FC236}">
              <a16:creationId xmlns:a16="http://schemas.microsoft.com/office/drawing/2014/main" xmlns="" id="{A3D22074-C78A-4B91-B238-588D5037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42875"/>
          <a:ext cx="540199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173567</xdr:colOff>
      <xdr:row>40</xdr:row>
      <xdr:rowOff>0</xdr:rowOff>
    </xdr:from>
    <xdr:to>
      <xdr:col>6</xdr:col>
      <xdr:colOff>379942</xdr:colOff>
      <xdr:row>51</xdr:row>
      <xdr:rowOff>21167</xdr:rowOff>
    </xdr:to>
    <xdr:sp macro="" textlink="">
      <xdr:nvSpPr>
        <xdr:cNvPr id="3" name="Retângulo de cantos arredondados 3">
          <a:extLst>
            <a:ext uri="{FF2B5EF4-FFF2-40B4-BE49-F238E27FC236}">
              <a16:creationId xmlns:a16="http://schemas.microsoft.com/office/drawing/2014/main" xmlns="" id="{B3E76A04-679E-40BB-A907-D900C3E3EEC9}"/>
            </a:ext>
          </a:extLst>
        </xdr:cNvPr>
        <xdr:cNvSpPr/>
      </xdr:nvSpPr>
      <xdr:spPr>
        <a:xfrm>
          <a:off x="173567" y="7620000"/>
          <a:ext cx="3692525" cy="2116667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400" b="1"/>
            <a:t>1.</a:t>
          </a:r>
          <a:r>
            <a:rPr lang="pt-BR" sz="1400" b="1" baseline="0"/>
            <a:t> Ações</a:t>
          </a:r>
          <a:r>
            <a:rPr lang="pt-BR" sz="1400" b="1"/>
            <a:t>: </a:t>
          </a:r>
        </a:p>
        <a:p>
          <a:pPr algn="l"/>
          <a:endParaRPr lang="pt-BR" sz="1100" b="0"/>
        </a:p>
        <a:p>
          <a:pPr algn="l"/>
          <a:r>
            <a:rPr lang="pt-BR" sz="1200" b="1"/>
            <a:t>a) Quantitativo da ação: </a:t>
          </a:r>
          <a:r>
            <a:rPr lang="pt-BR" sz="1100" b="0"/>
            <a:t>consiste no quantitativo da ação. </a:t>
          </a:r>
        </a:p>
        <a:p>
          <a:pPr algn="l"/>
          <a:endParaRPr lang="pt-BR" sz="1100" b="0"/>
        </a:p>
        <a:p>
          <a:pPr algn="l"/>
          <a:r>
            <a:rPr lang="pt-BR" sz="1200" b="1"/>
            <a:t>b) Descrição</a:t>
          </a:r>
          <a:r>
            <a:rPr lang="pt-BR" sz="1200" b="1" baseline="0"/>
            <a:t> da Ação</a:t>
          </a:r>
          <a:r>
            <a:rPr lang="pt-BR" sz="1200" b="0"/>
            <a:t>: ações são iniciativas especificas que devem ser executadas dentro de um projeto ou de uma atividade para produzir os resultados estabelecidos.</a:t>
          </a:r>
          <a:r>
            <a:rPr lang="pt-BR" sz="1200" b="1"/>
            <a:t> </a:t>
          </a:r>
        </a:p>
        <a:p>
          <a:pPr algn="l"/>
          <a:r>
            <a:rPr lang="pt-BR" sz="1100" b="0"/>
            <a:t>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</a:t>
          </a:r>
        </a:p>
        <a:p>
          <a:pPr algn="l"/>
          <a:endParaRPr lang="pt-BR" sz="1100" b="0"/>
        </a:p>
        <a:p>
          <a:pPr algn="l"/>
          <a:r>
            <a:rPr lang="pt-BR" sz="1200" b="1"/>
            <a:t>c)</a:t>
          </a:r>
          <a:r>
            <a:rPr lang="pt-BR" sz="1100" b="1"/>
            <a:t> Categoria da Ação:</a:t>
          </a:r>
          <a:r>
            <a:rPr lang="pt-BR" sz="1100" b="1" baseline="0"/>
            <a:t> </a:t>
          </a:r>
          <a:r>
            <a:rPr lang="pt-BR" sz="1100" b="0" baseline="0"/>
            <a:t>é a classificação do tipo da ação que é realizada dentro do conselho, sua finalidade consiste em padronizar os diversos tipos de ações.</a:t>
          </a:r>
          <a:endParaRPr lang="pt-BR" sz="1100" b="0"/>
        </a:p>
        <a:p>
          <a:pPr algn="l"/>
          <a:endParaRPr lang="pt-BR" sz="1100" b="0"/>
        </a:p>
      </xdr:txBody>
    </xdr:sp>
    <xdr:clientData/>
  </xdr:twoCellAnchor>
  <xdr:twoCellAnchor>
    <xdr:from>
      <xdr:col>0</xdr:col>
      <xdr:colOff>173567</xdr:colOff>
      <xdr:row>51</xdr:row>
      <xdr:rowOff>178859</xdr:rowOff>
    </xdr:from>
    <xdr:to>
      <xdr:col>6</xdr:col>
      <xdr:colOff>379942</xdr:colOff>
      <xdr:row>53</xdr:row>
      <xdr:rowOff>159809</xdr:rowOff>
    </xdr:to>
    <xdr:sp macro="" textlink="">
      <xdr:nvSpPr>
        <xdr:cNvPr id="4" name="Retângulo de cantos arredondados 4">
          <a:extLst>
            <a:ext uri="{FF2B5EF4-FFF2-40B4-BE49-F238E27FC236}">
              <a16:creationId xmlns:a16="http://schemas.microsoft.com/office/drawing/2014/main" xmlns="" id="{A2C40F72-B8FE-415C-8794-8666D7F579C4}"/>
            </a:ext>
          </a:extLst>
        </xdr:cNvPr>
        <xdr:cNvSpPr/>
      </xdr:nvSpPr>
      <xdr:spPr>
        <a:xfrm>
          <a:off x="173567" y="9894359"/>
          <a:ext cx="3692525" cy="36195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2. Resultados esperados: </a:t>
          </a:r>
          <a:r>
            <a:rPr lang="pt-BR" sz="1100" b="0"/>
            <a:t>os resultados são os efeitos que devem ser produzidos com a execução da ação, dentro d</a:t>
          </a:r>
          <a:r>
            <a:rPr lang="pt-BR" sz="1100" b="0" baseline="0"/>
            <a:t>o período de execução estabelecido</a:t>
          </a:r>
          <a:r>
            <a:rPr lang="pt-BR" sz="1100" b="0"/>
            <a:t>.</a:t>
          </a:r>
        </a:p>
      </xdr:txBody>
    </xdr:sp>
    <xdr:clientData/>
  </xdr:twoCellAnchor>
  <xdr:twoCellAnchor>
    <xdr:from>
      <xdr:col>0</xdr:col>
      <xdr:colOff>173567</xdr:colOff>
      <xdr:row>54</xdr:row>
      <xdr:rowOff>137584</xdr:rowOff>
    </xdr:from>
    <xdr:to>
      <xdr:col>6</xdr:col>
      <xdr:colOff>379942</xdr:colOff>
      <xdr:row>57</xdr:row>
      <xdr:rowOff>143933</xdr:rowOff>
    </xdr:to>
    <xdr:sp macro="" textlink="">
      <xdr:nvSpPr>
        <xdr:cNvPr id="5" name="Retângulo de cantos arredondados 5">
          <a:extLst>
            <a:ext uri="{FF2B5EF4-FFF2-40B4-BE49-F238E27FC236}">
              <a16:creationId xmlns:a16="http://schemas.microsoft.com/office/drawing/2014/main" xmlns="" id="{92CECE25-E17C-42DB-91CE-353F47A3B7A8}"/>
            </a:ext>
          </a:extLst>
        </xdr:cNvPr>
        <xdr:cNvSpPr/>
      </xdr:nvSpPr>
      <xdr:spPr>
        <a:xfrm>
          <a:off x="173567" y="10424584"/>
          <a:ext cx="3692525" cy="577849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3. Período de Execução: </a:t>
          </a:r>
          <a:r>
            <a:rPr lang="pt-BR" sz="1100" b="0"/>
            <a:t>corresponde ao tempo de duração da ação. As datas de início e término da ação devem ser estabelecidas considerando-se: o tempo necessário à sua execução, o período de maturação para gerar o impacto desejado sobre os resultados e a vinculação com outras ações que a devam preceder ou suceder.</a:t>
          </a:r>
        </a:p>
      </xdr:txBody>
    </xdr:sp>
    <xdr:clientData/>
  </xdr:twoCellAnchor>
  <xdr:twoCellAnchor>
    <xdr:from>
      <xdr:col>0</xdr:col>
      <xdr:colOff>173567</xdr:colOff>
      <xdr:row>58</xdr:row>
      <xdr:rowOff>121709</xdr:rowOff>
    </xdr:from>
    <xdr:to>
      <xdr:col>6</xdr:col>
      <xdr:colOff>379942</xdr:colOff>
      <xdr:row>67</xdr:row>
      <xdr:rowOff>31749</xdr:rowOff>
    </xdr:to>
    <xdr:sp macro="" textlink="">
      <xdr:nvSpPr>
        <xdr:cNvPr id="6" name="Retângulo de cantos arredondados 6">
          <a:extLst>
            <a:ext uri="{FF2B5EF4-FFF2-40B4-BE49-F238E27FC236}">
              <a16:creationId xmlns:a16="http://schemas.microsoft.com/office/drawing/2014/main" xmlns="" id="{20531DFA-0BFD-4A0F-951B-517DD45C24B9}"/>
            </a:ext>
          </a:extLst>
        </xdr:cNvPr>
        <xdr:cNvSpPr/>
      </xdr:nvSpPr>
      <xdr:spPr>
        <a:xfrm>
          <a:off x="173567" y="11170709"/>
          <a:ext cx="3692525" cy="162454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4. Custo da ação: valor detalhado dos recursos necessários para a realização da ação:</a:t>
          </a:r>
        </a:p>
        <a:p>
          <a:pPr algn="l"/>
          <a:r>
            <a:rPr lang="pt-BR" sz="1200" b="0"/>
            <a:t>a) Programação “A” (valor aprovado no ano anterior): indicar o custo total da ação aprovado no ano anterior;</a:t>
          </a:r>
        </a:p>
        <a:p>
          <a:pPr algn="l"/>
          <a:r>
            <a:rPr lang="pt-BR" sz="1200" b="0"/>
            <a:t>b) </a:t>
          </a:r>
          <a:r>
            <a:rPr lang="pt-BR" sz="1200" b="0">
              <a:latin typeface="+mn-lt"/>
            </a:rPr>
            <a:t>Programação “B” (valor previsto</a:t>
          </a:r>
          <a:r>
            <a:rPr lang="pt-BR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indicar o custo total da ação prevista para o ano seguinte</a:t>
          </a:r>
          <a:r>
            <a:rPr lang="pt-BR" sz="1200" b="0">
              <a:latin typeface="+mn-lt"/>
            </a:rPr>
            <a:t> quando</a:t>
          </a:r>
          <a:r>
            <a:rPr lang="pt-BR" sz="1200" b="0" baseline="0">
              <a:latin typeface="+mn-lt"/>
            </a:rPr>
            <a:t> se tratar de uma programação inicial ou para o ano vigente quando se tratar de uma reprogramação)</a:t>
          </a:r>
          <a:endParaRPr lang="pt-BR" sz="1200" b="0">
            <a:latin typeface="+mn-lt"/>
          </a:endParaRPr>
        </a:p>
        <a:p>
          <a:pPr algn="l"/>
          <a:r>
            <a:rPr lang="pt-BR" sz="1200" b="0"/>
            <a:t>• Variação: valor e percentual de variação entre os valores aprovados e os valores previstos. (já contém</a:t>
          </a:r>
          <a:r>
            <a:rPr lang="pt-BR" sz="1200" b="0" baseline="0"/>
            <a:t> formula, não alterar)</a:t>
          </a:r>
          <a:endParaRPr lang="pt-BR" sz="1200" b="0"/>
        </a:p>
        <a:p>
          <a:pPr algn="l"/>
          <a:r>
            <a:rPr lang="pt-BR" sz="1200" b="0"/>
            <a:t>• % de Participação: é o percentual de participação do valor previsto de cada ação sobre o custo total do projeto/ atividade. (já contém fórmula não alterar)</a:t>
          </a:r>
          <a:endParaRPr lang="pt-BR" sz="1100" b="0"/>
        </a:p>
      </xdr:txBody>
    </xdr:sp>
    <xdr:clientData/>
  </xdr:twoCellAnchor>
  <xdr:twoCellAnchor>
    <xdr:from>
      <xdr:col>3</xdr:col>
      <xdr:colOff>619125</xdr:colOff>
      <xdr:row>36</xdr:row>
      <xdr:rowOff>161925</xdr:rowOff>
    </xdr:from>
    <xdr:to>
      <xdr:col>3</xdr:col>
      <xdr:colOff>2581275</xdr:colOff>
      <xdr:row>39</xdr:row>
      <xdr:rowOff>95250</xdr:rowOff>
    </xdr:to>
    <xdr:sp macro="" textlink="" fLocksText="0">
      <xdr:nvSpPr>
        <xdr:cNvPr id="7" name="Retângulo de cantos arredondados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A573BDA4-CE38-433E-9A44-D772F4C6BBCA}"/>
            </a:ext>
          </a:extLst>
        </xdr:cNvPr>
        <xdr:cNvSpPr/>
      </xdr:nvSpPr>
      <xdr:spPr>
        <a:xfrm>
          <a:off x="2324100" y="7019925"/>
          <a:ext cx="0" cy="50482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AO TOPO</a:t>
          </a:r>
          <a:endParaRPr lang="pt-BR" sz="1100"/>
        </a:p>
      </xdr:txBody>
    </xdr:sp>
    <xdr:clientData fLocksWithSheet="0"/>
  </xdr:twoCellAnchor>
  <xdr:twoCellAnchor>
    <xdr:from>
      <xdr:col>12</xdr:col>
      <xdr:colOff>44823</xdr:colOff>
      <xdr:row>1</xdr:row>
      <xdr:rowOff>100854</xdr:rowOff>
    </xdr:from>
    <xdr:to>
      <xdr:col>15</xdr:col>
      <xdr:colOff>1729633</xdr:colOff>
      <xdr:row>8</xdr:row>
      <xdr:rowOff>9526</xdr:rowOff>
    </xdr:to>
    <xdr:sp macro="" textlink="">
      <xdr:nvSpPr>
        <xdr:cNvPr id="8" name="Seta para a direita 15">
          <a:extLst>
            <a:ext uri="{FF2B5EF4-FFF2-40B4-BE49-F238E27FC236}">
              <a16:creationId xmlns:a16="http://schemas.microsoft.com/office/drawing/2014/main" xmlns="" id="{0691E592-0E6C-462D-94E9-80BEE2786D18}"/>
            </a:ext>
          </a:extLst>
        </xdr:cNvPr>
        <xdr:cNvSpPr/>
      </xdr:nvSpPr>
      <xdr:spPr>
        <a:xfrm>
          <a:off x="7017123" y="291354"/>
          <a:ext cx="2275360" cy="1242172"/>
        </a:xfrm>
        <a:prstGeom prst="right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7</xdr:col>
      <xdr:colOff>133350</xdr:colOff>
      <xdr:row>5</xdr:row>
      <xdr:rowOff>361950</xdr:rowOff>
    </xdr:from>
    <xdr:to>
      <xdr:col>7</xdr:col>
      <xdr:colOff>647700</xdr:colOff>
      <xdr:row>6</xdr:row>
      <xdr:rowOff>47625</xdr:rowOff>
    </xdr:to>
    <xdr:sp macro="" textlink="">
      <xdr:nvSpPr>
        <xdr:cNvPr id="9" name="Seta para a direita 14">
          <a:extLst>
            <a:ext uri="{FF2B5EF4-FFF2-40B4-BE49-F238E27FC236}">
              <a16:creationId xmlns:a16="http://schemas.microsoft.com/office/drawing/2014/main" xmlns="" id="{EC1979DA-343B-469B-9A15-839CA5CBDDC0}"/>
            </a:ext>
          </a:extLst>
        </xdr:cNvPr>
        <xdr:cNvSpPr/>
      </xdr:nvSpPr>
      <xdr:spPr>
        <a:xfrm rot="10800000">
          <a:off x="4200525" y="1143000"/>
          <a:ext cx="447675" cy="47625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38100</xdr:colOff>
      <xdr:row>1</xdr:row>
      <xdr:rowOff>95250</xdr:rowOff>
    </xdr:from>
    <xdr:to>
      <xdr:col>2</xdr:col>
      <xdr:colOff>247650</xdr:colOff>
      <xdr:row>3</xdr:row>
      <xdr:rowOff>180975</xdr:rowOff>
    </xdr:to>
    <xdr:sp macro="" textlink="">
      <xdr:nvSpPr>
        <xdr:cNvPr id="10" name="Retângulo de cantos arredondados 16">
          <a:extLst>
            <a:ext uri="{FF2B5EF4-FFF2-40B4-BE49-F238E27FC236}">
              <a16:creationId xmlns:a16="http://schemas.microsoft.com/office/drawing/2014/main" xmlns="" id="{908D61FE-A636-470B-AF36-5125794D7824}"/>
            </a:ext>
          </a:extLst>
        </xdr:cNvPr>
        <xdr:cNvSpPr/>
      </xdr:nvSpPr>
      <xdr:spPr>
        <a:xfrm>
          <a:off x="619125" y="285750"/>
          <a:ext cx="790575" cy="46672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400" b="1"/>
            <a:t>PASSO 2</a:t>
          </a:r>
          <a:endParaRPr lang="pt-BR" sz="2400" b="1" baseline="0"/>
        </a:p>
      </xdr:txBody>
    </xdr:sp>
    <xdr:clientData/>
  </xdr:twoCellAnchor>
  <xdr:twoCellAnchor>
    <xdr:from>
      <xdr:col>64</xdr:col>
      <xdr:colOff>158750</xdr:colOff>
      <xdr:row>0</xdr:row>
      <xdr:rowOff>62441</xdr:rowOff>
    </xdr:from>
    <xdr:to>
      <xdr:col>66</xdr:col>
      <xdr:colOff>651933</xdr:colOff>
      <xdr:row>6</xdr:row>
      <xdr:rowOff>33865</xdr:rowOff>
    </xdr:to>
    <xdr:sp macro="" textlink="">
      <xdr:nvSpPr>
        <xdr:cNvPr id="11" name="Texto explicativo em elipse 17">
          <a:extLst>
            <a:ext uri="{FF2B5EF4-FFF2-40B4-BE49-F238E27FC236}">
              <a16:creationId xmlns:a16="http://schemas.microsoft.com/office/drawing/2014/main" xmlns="" id="{175F46C9-DF14-4D68-8C72-70C92A374979}"/>
            </a:ext>
          </a:extLst>
        </xdr:cNvPr>
        <xdr:cNvSpPr/>
      </xdr:nvSpPr>
      <xdr:spPr>
        <a:xfrm>
          <a:off x="37344350" y="62441"/>
          <a:ext cx="1588558" cy="1114424"/>
        </a:xfrm>
        <a:prstGeom prst="wedgeEllipseCallout">
          <a:avLst/>
        </a:prstGeom>
        <a:solidFill>
          <a:schemeClr val="tx1">
            <a:lumMod val="95000"/>
            <a:lumOff val="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pt-BR" sz="1200"/>
            <a:t>O</a:t>
          </a:r>
          <a:r>
            <a:rPr lang="pt-BR" sz="1200" baseline="0"/>
            <a:t> valor total deve ser igual ao cadastrado na meta da ação </a:t>
          </a:r>
          <a:r>
            <a:rPr lang="pt-BR" sz="1200" b="1" baseline="0"/>
            <a:t>(coluna C) </a:t>
          </a:r>
          <a:r>
            <a:rPr lang="pt-BR" sz="1200" baseline="0"/>
            <a:t>e Programação </a:t>
          </a:r>
          <a:r>
            <a:rPr lang="pt-BR" sz="1200" b="1" baseline="0"/>
            <a:t>(coluna J)</a:t>
          </a:r>
          <a:r>
            <a:rPr lang="pt-BR" sz="1200" b="0" baseline="0"/>
            <a:t>,</a:t>
          </a:r>
          <a:r>
            <a:rPr lang="pt-BR" sz="1200" b="1" baseline="0"/>
            <a:t> </a:t>
          </a:r>
          <a:r>
            <a:rPr lang="pt-BR" sz="1200" baseline="0"/>
            <a:t>verifique !</a:t>
          </a:r>
          <a:endParaRPr lang="pt-BR" sz="1200"/>
        </a:p>
      </xdr:txBody>
    </xdr:sp>
    <xdr:clientData/>
  </xdr:twoCellAnchor>
  <xdr:twoCellAnchor>
    <xdr:from>
      <xdr:col>16</xdr:col>
      <xdr:colOff>38100</xdr:colOff>
      <xdr:row>2</xdr:row>
      <xdr:rowOff>104775</xdr:rowOff>
    </xdr:from>
    <xdr:to>
      <xdr:col>17</xdr:col>
      <xdr:colOff>512633</xdr:colOff>
      <xdr:row>4</xdr:row>
      <xdr:rowOff>22442</xdr:rowOff>
    </xdr:to>
    <xdr:sp macro="" textlink="">
      <xdr:nvSpPr>
        <xdr:cNvPr id="12" name="Retângulo de cantos arredondados 18">
          <a:extLst>
            <a:ext uri="{FF2B5EF4-FFF2-40B4-BE49-F238E27FC236}">
              <a16:creationId xmlns:a16="http://schemas.microsoft.com/office/drawing/2014/main" xmlns="" id="{67998456-C399-456D-A495-954570449CAB}"/>
            </a:ext>
          </a:extLst>
        </xdr:cNvPr>
        <xdr:cNvSpPr/>
      </xdr:nvSpPr>
      <xdr:spPr>
        <a:xfrm>
          <a:off x="9334500" y="485775"/>
          <a:ext cx="1055558" cy="298667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400" b="1"/>
            <a:t>PASSO 3</a:t>
          </a:r>
          <a:endParaRPr lang="pt-BR" sz="2400" b="1" baseline="0"/>
        </a:p>
      </xdr:txBody>
    </xdr:sp>
    <xdr:clientData/>
  </xdr:twoCellAnchor>
  <xdr:twoCellAnchor>
    <xdr:from>
      <xdr:col>11</xdr:col>
      <xdr:colOff>739588</xdr:colOff>
      <xdr:row>3</xdr:row>
      <xdr:rowOff>1</xdr:rowOff>
    </xdr:from>
    <xdr:to>
      <xdr:col>16</xdr:col>
      <xdr:colOff>45385</xdr:colOff>
      <xdr:row>6</xdr:row>
      <xdr:rowOff>38101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8B0EC32-1998-4862-AC80-ADDCA9EF2788}"/>
            </a:ext>
          </a:extLst>
        </xdr:cNvPr>
        <xdr:cNvSpPr txBox="1"/>
      </xdr:nvSpPr>
      <xdr:spPr>
        <a:xfrm>
          <a:off x="6968938" y="571501"/>
          <a:ext cx="2372847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/>
            <a:t>Continue o preenchimento</a:t>
          </a:r>
        </a:p>
      </xdr:txBody>
    </xdr:sp>
    <xdr:clientData/>
  </xdr:twoCellAnchor>
  <xdr:twoCellAnchor>
    <xdr:from>
      <xdr:col>3</xdr:col>
      <xdr:colOff>3248025</xdr:colOff>
      <xdr:row>3</xdr:row>
      <xdr:rowOff>190500</xdr:rowOff>
    </xdr:from>
    <xdr:to>
      <xdr:col>4</xdr:col>
      <xdr:colOff>2546351</xdr:colOff>
      <xdr:row>7</xdr:row>
      <xdr:rowOff>116416</xdr:rowOff>
    </xdr:to>
    <xdr:sp macro="" textlink="">
      <xdr:nvSpPr>
        <xdr:cNvPr id="14" name="Retângulo de cantos arredondados 2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EE13650A-5C64-4CA9-B2B7-053E1DC4D497}"/>
            </a:ext>
          </a:extLst>
        </xdr:cNvPr>
        <xdr:cNvSpPr/>
      </xdr:nvSpPr>
      <xdr:spPr>
        <a:xfrm>
          <a:off x="2324100" y="762000"/>
          <a:ext cx="584201" cy="687916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pt-BR" sz="15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5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500" b="1">
              <a:latin typeface="Arial" panose="020B0604020202020204" pitchFamily="34" charset="0"/>
              <a:cs typeface="Arial" panose="020B0604020202020204" pitchFamily="34" charset="0"/>
            </a:rPr>
            <a:t>CLIQUE PARA</a:t>
          </a:r>
          <a:r>
            <a:rPr lang="pt-BR" sz="1500" b="1" baseline="0">
              <a:latin typeface="Arial" panose="020B0604020202020204" pitchFamily="34" charset="0"/>
              <a:cs typeface="Arial" panose="020B0604020202020204" pitchFamily="34" charset="0"/>
            </a:rPr>
            <a:t> VOLTAR  AO PASSO 1</a:t>
          </a:r>
        </a:p>
        <a:p>
          <a:pPr algn="r"/>
          <a:endParaRPr lang="pt-BR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pt-BR" sz="1200" b="1" baseline="0">
              <a:latin typeface="Arial" panose="020B0604020202020204" pitchFamily="34" charset="0"/>
              <a:cs typeface="Arial" panose="020B0604020202020204" pitchFamily="34" charset="0"/>
            </a:rPr>
            <a:t>         </a:t>
          </a:r>
          <a:r>
            <a:rPr lang="pt-BR" sz="1200" b="1" i="1" baseline="0">
              <a:latin typeface="Arial" panose="020B0604020202020204" pitchFamily="34" charset="0"/>
              <a:cs typeface="Arial" panose="020B0604020202020204" pitchFamily="34" charset="0"/>
            </a:rPr>
            <a:t>FORMULÁRIO IDENTIDADE</a:t>
          </a:r>
        </a:p>
      </xdr:txBody>
    </xdr:sp>
    <xdr:clientData/>
  </xdr:twoCellAnchor>
  <xdr:twoCellAnchor>
    <xdr:from>
      <xdr:col>3</xdr:col>
      <xdr:colOff>3348750</xdr:colOff>
      <xdr:row>5</xdr:row>
      <xdr:rowOff>28575</xdr:rowOff>
    </xdr:from>
    <xdr:to>
      <xdr:col>4</xdr:col>
      <xdr:colOff>466725</xdr:colOff>
      <xdr:row>5</xdr:row>
      <xdr:rowOff>277285</xdr:rowOff>
    </xdr:to>
    <xdr:sp macro="" textlink="">
      <xdr:nvSpPr>
        <xdr:cNvPr id="15" name="Seta para a direita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6E2A3639-2EC3-4345-A9DA-A6D55CE88066}"/>
            </a:ext>
          </a:extLst>
        </xdr:cNvPr>
        <xdr:cNvSpPr/>
      </xdr:nvSpPr>
      <xdr:spPr>
        <a:xfrm rot="10800000">
          <a:off x="2320050" y="981075"/>
          <a:ext cx="470775" cy="162985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5</xdr:col>
      <xdr:colOff>1363</xdr:colOff>
      <xdr:row>3</xdr:row>
      <xdr:rowOff>297754</xdr:rowOff>
    </xdr:from>
    <xdr:to>
      <xdr:col>5</xdr:col>
      <xdr:colOff>2737363</xdr:colOff>
      <xdr:row>8</xdr:row>
      <xdr:rowOff>94061</xdr:rowOff>
    </xdr:to>
    <xdr:sp macro="" textlink="" fLocksText="0">
      <xdr:nvSpPr>
        <xdr:cNvPr id="16" name="Retângulo de cantos arredondados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BBDB8C7-9DB5-4A0C-8B88-E109B40639B7}"/>
            </a:ext>
          </a:extLst>
        </xdr:cNvPr>
        <xdr:cNvSpPr/>
      </xdr:nvSpPr>
      <xdr:spPr>
        <a:xfrm>
          <a:off x="2906488" y="764479"/>
          <a:ext cx="583350" cy="85358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latin typeface="Arial" panose="020B0604020202020204" pitchFamily="34" charset="0"/>
              <a:cs typeface="Arial" panose="020B0604020202020204" pitchFamily="34" charset="0"/>
            </a:rPr>
            <a:t>TUTORIAL</a:t>
          </a:r>
        </a:p>
        <a:p>
          <a:pPr algn="ctr"/>
          <a:r>
            <a:rPr lang="pt-BR" sz="1400" b="1" baseline="0">
              <a:latin typeface="Arial" panose="020B0604020202020204" pitchFamily="34" charset="0"/>
              <a:cs typeface="Arial" panose="020B0604020202020204" pitchFamily="34" charset="0"/>
            </a:rPr>
            <a:t>CLIQUE PARA ACESSAR</a:t>
          </a:r>
          <a:endParaRPr lang="pt-BR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5</xdr:col>
      <xdr:colOff>2944587</xdr:colOff>
      <xdr:row>3</xdr:row>
      <xdr:rowOff>311361</xdr:rowOff>
    </xdr:from>
    <xdr:to>
      <xdr:col>8</xdr:col>
      <xdr:colOff>578007</xdr:colOff>
      <xdr:row>8</xdr:row>
      <xdr:rowOff>107668</xdr:rowOff>
    </xdr:to>
    <xdr:sp macro="" textlink="">
      <xdr:nvSpPr>
        <xdr:cNvPr id="17" name="Retângulo de cantos arredondados 2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4E877964-8B17-4E1E-97E3-B809BE1EFEE9}"/>
            </a:ext>
          </a:extLst>
        </xdr:cNvPr>
        <xdr:cNvSpPr/>
      </xdr:nvSpPr>
      <xdr:spPr>
        <a:xfrm>
          <a:off x="3487512" y="759036"/>
          <a:ext cx="1738695" cy="872632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 SEU PLANO POSSUI EVENTO ?</a:t>
          </a:r>
        </a:p>
        <a:p>
          <a:pPr algn="ctr"/>
          <a:r>
            <a:rPr lang="pt-BR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CLIQUE PARA ACESSAR</a:t>
          </a:r>
        </a:p>
        <a:p>
          <a:pPr algn="ctr"/>
          <a:r>
            <a:rPr lang="pt-BR" sz="1200" b="1" i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FORMULÁRIO EVENTOS</a:t>
          </a:r>
        </a:p>
      </xdr:txBody>
    </xdr:sp>
    <xdr:clientData/>
  </xdr:twoCellAnchor>
  <xdr:twoCellAnchor>
    <xdr:from>
      <xdr:col>8</xdr:col>
      <xdr:colOff>939597</xdr:colOff>
      <xdr:row>1</xdr:row>
      <xdr:rowOff>39224</xdr:rowOff>
    </xdr:from>
    <xdr:to>
      <xdr:col>11</xdr:col>
      <xdr:colOff>847812</xdr:colOff>
      <xdr:row>3</xdr:row>
      <xdr:rowOff>297760</xdr:rowOff>
    </xdr:to>
    <xdr:sp macro="" textlink="">
      <xdr:nvSpPr>
        <xdr:cNvPr id="18" name="Retângulo de cantos arredondados 2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55F0250A-DE00-4193-B491-6A2010676B00}"/>
            </a:ext>
          </a:extLst>
        </xdr:cNvPr>
        <xdr:cNvSpPr/>
      </xdr:nvSpPr>
      <xdr:spPr>
        <a:xfrm>
          <a:off x="5225847" y="229724"/>
          <a:ext cx="1746540" cy="534761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CANVAS DE MISSÃO</a:t>
          </a:r>
        </a:p>
      </xdr:txBody>
    </xdr:sp>
    <xdr:clientData/>
  </xdr:twoCellAnchor>
  <xdr:twoCellAnchor>
    <xdr:from>
      <xdr:col>8</xdr:col>
      <xdr:colOff>942320</xdr:colOff>
      <xdr:row>5</xdr:row>
      <xdr:rowOff>132393</xdr:rowOff>
    </xdr:from>
    <xdr:to>
      <xdr:col>11</xdr:col>
      <xdr:colOff>850535</xdr:colOff>
      <xdr:row>8</xdr:row>
      <xdr:rowOff>21135</xdr:rowOff>
    </xdr:to>
    <xdr:sp macro="" textlink="">
      <xdr:nvSpPr>
        <xdr:cNvPr id="19" name="Retângulo de cantos arredondados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178107C-958B-4E36-8A35-A84F11CE75A3}"/>
            </a:ext>
          </a:extLst>
        </xdr:cNvPr>
        <xdr:cNvSpPr/>
      </xdr:nvSpPr>
      <xdr:spPr>
        <a:xfrm>
          <a:off x="5228570" y="1084893"/>
          <a:ext cx="1746540" cy="460242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DADOS DO PROJETO</a:t>
          </a:r>
        </a:p>
      </xdr:txBody>
    </xdr:sp>
    <xdr:clientData/>
  </xdr:twoCellAnchor>
  <xdr:twoCellAnchor>
    <xdr:from>
      <xdr:col>5</xdr:col>
      <xdr:colOff>0</xdr:colOff>
      <xdr:row>0</xdr:row>
      <xdr:rowOff>134470</xdr:rowOff>
    </xdr:from>
    <xdr:to>
      <xdr:col>8</xdr:col>
      <xdr:colOff>562696</xdr:colOff>
      <xdr:row>3</xdr:row>
      <xdr:rowOff>202506</xdr:rowOff>
    </xdr:to>
    <xdr:sp macro="" textlink="">
      <xdr:nvSpPr>
        <xdr:cNvPr id="20" name="Retângulo de cantos arredondados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7AAEEC46-C6B4-4D83-9C9A-9C1C898480AD}"/>
            </a:ext>
          </a:extLst>
        </xdr:cNvPr>
        <xdr:cNvSpPr/>
      </xdr:nvSpPr>
      <xdr:spPr>
        <a:xfrm>
          <a:off x="2905125" y="134470"/>
          <a:ext cx="2305771" cy="630011"/>
        </a:xfrm>
        <a:prstGeom prst="roundRect">
          <a:avLst/>
        </a:prstGeom>
        <a:solidFill>
          <a:srgbClr val="92D050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 QUALITATIVO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1819275</xdr:colOff>
      <xdr:row>0</xdr:row>
      <xdr:rowOff>0</xdr:rowOff>
    </xdr:from>
    <xdr:ext cx="2057400" cy="942975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0" y="0"/>
          <a:ext cx="2057400" cy="942975"/>
        </a:xfrm>
        <a:prstGeom prst="rect">
          <a:avLst/>
        </a:prstGeom>
        <a:noFill/>
      </xdr:spPr>
    </xdr:pic>
    <xdr:clientData fLocksWithSheet="0"/>
  </xdr:oneCellAnchor>
  <xdr:twoCellAnchor>
    <xdr:from>
      <xdr:col>3</xdr:col>
      <xdr:colOff>0</xdr:colOff>
      <xdr:row>3</xdr:row>
      <xdr:rowOff>542925</xdr:rowOff>
    </xdr:from>
    <xdr:to>
      <xdr:col>5</xdr:col>
      <xdr:colOff>875282</xdr:colOff>
      <xdr:row>4</xdr:row>
      <xdr:rowOff>344261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886075" y="762000"/>
          <a:ext cx="2799332" cy="191861"/>
        </a:xfrm>
        <a:prstGeom prst="roundRect">
          <a:avLst/>
        </a:prstGeom>
        <a:solidFill>
          <a:srgbClr val="92D050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FORMULÁRIO DE AÇÕES</a:t>
          </a:r>
        </a:p>
      </xdr:txBody>
    </xdr:sp>
    <xdr:clientData/>
  </xdr:twoCellAnchor>
  <xdr:twoCellAnchor>
    <xdr:from>
      <xdr:col>3</xdr:col>
      <xdr:colOff>9525</xdr:colOff>
      <xdr:row>2</xdr:row>
      <xdr:rowOff>152400</xdr:rowOff>
    </xdr:from>
    <xdr:to>
      <xdr:col>5</xdr:col>
      <xdr:colOff>884807</xdr:colOff>
      <xdr:row>2</xdr:row>
      <xdr:rowOff>791936</xdr:rowOff>
    </xdr:to>
    <xdr:sp macro="" textlink="">
      <xdr:nvSpPr>
        <xdr:cNvPr id="4" name="Retângulo de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2895600" y="533400"/>
          <a:ext cx="2799332" cy="39461"/>
        </a:xfrm>
        <a:prstGeom prst="roundRect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5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MODELO LÓGICO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495301</xdr:colOff>
      <xdr:row>2</xdr:row>
      <xdr:rowOff>161924</xdr:rowOff>
    </xdr:from>
    <xdr:to>
      <xdr:col>7</xdr:col>
      <xdr:colOff>85725</xdr:colOff>
      <xdr:row>7</xdr:row>
      <xdr:rowOff>85724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5305426" y="542924"/>
          <a:ext cx="1514474" cy="876300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DADOS DO PROJETO</a:t>
          </a:r>
        </a:p>
      </xdr:txBody>
    </xdr:sp>
    <xdr:clientData/>
  </xdr:twoCellAnchor>
  <xdr:twoCellAnchor>
    <xdr:from>
      <xdr:col>5</xdr:col>
      <xdr:colOff>504825</xdr:colOff>
      <xdr:row>8</xdr:row>
      <xdr:rowOff>161924</xdr:rowOff>
    </xdr:from>
    <xdr:to>
      <xdr:col>7</xdr:col>
      <xdr:colOff>95250</xdr:colOff>
      <xdr:row>13</xdr:row>
      <xdr:rowOff>142874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5314950" y="1685924"/>
          <a:ext cx="1514475" cy="933450"/>
        </a:xfrm>
        <a:prstGeom prst="roundRect">
          <a:avLst/>
        </a:prstGeom>
        <a:solidFill>
          <a:srgbClr val="92D050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FORMULÁRIO DE AÇÕES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142875</xdr:rowOff>
    </xdr:from>
    <xdr:to>
      <xdr:col>9</xdr:col>
      <xdr:colOff>571500</xdr:colOff>
      <xdr:row>4</xdr:row>
      <xdr:rowOff>38100</xdr:rowOff>
    </xdr:to>
    <xdr:pic>
      <xdr:nvPicPr>
        <xdr:cNvPr id="9290" name="Imagem 3" descr="http://www.causp.gov.br/conferencia/imagens/cauheader.jpg">
          <a:extLst>
            <a:ext uri="{FF2B5EF4-FFF2-40B4-BE49-F238E27FC236}">
              <a16:creationId xmlns:a16="http://schemas.microsoft.com/office/drawing/2014/main" xmlns="" id="{00000000-0008-0000-08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42875"/>
          <a:ext cx="5400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85725</xdr:rowOff>
        </xdr:from>
        <xdr:to>
          <xdr:col>5</xdr:col>
          <xdr:colOff>1400175</xdr:colOff>
          <xdr:row>24</xdr:row>
          <xdr:rowOff>666750</xdr:rowOff>
        </xdr:to>
        <xdr:sp macro="" textlink="">
          <xdr:nvSpPr>
            <xdr:cNvPr id="9224" name="Group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xmlns="" id="{00000000-0008-0000-08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24</xdr:row>
          <xdr:rowOff>352425</xdr:rowOff>
        </xdr:from>
        <xdr:to>
          <xdr:col>3</xdr:col>
          <xdr:colOff>1209675</xdr:colOff>
          <xdr:row>24</xdr:row>
          <xdr:rowOff>571500</xdr:rowOff>
        </xdr:to>
        <xdr:sp macro="" textlink="">
          <xdr:nvSpPr>
            <xdr:cNvPr id="9227" name="Option Button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xmlns="" id="{00000000-0008-0000-08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24</xdr:row>
          <xdr:rowOff>342900</xdr:rowOff>
        </xdr:from>
        <xdr:to>
          <xdr:col>4</xdr:col>
          <xdr:colOff>904875</xdr:colOff>
          <xdr:row>24</xdr:row>
          <xdr:rowOff>561975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xmlns="" id="{00000000-0008-0000-08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26</xdr:row>
          <xdr:rowOff>95250</xdr:rowOff>
        </xdr:from>
        <xdr:to>
          <xdr:col>5</xdr:col>
          <xdr:colOff>1400175</xdr:colOff>
          <xdr:row>26</xdr:row>
          <xdr:rowOff>676275</xdr:rowOff>
        </xdr:to>
        <xdr:sp macro="" textlink="">
          <xdr:nvSpPr>
            <xdr:cNvPr id="9257" name="Group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xmlns="" id="{00000000-0008-0000-08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26</xdr:row>
          <xdr:rowOff>361950</xdr:rowOff>
        </xdr:from>
        <xdr:to>
          <xdr:col>3</xdr:col>
          <xdr:colOff>1209675</xdr:colOff>
          <xdr:row>26</xdr:row>
          <xdr:rowOff>581025</xdr:rowOff>
        </xdr:to>
        <xdr:sp macro="" textlink="">
          <xdr:nvSpPr>
            <xdr:cNvPr id="9258" name="Option Button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xmlns="" id="{00000000-0008-0000-08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26</xdr:row>
          <xdr:rowOff>352425</xdr:rowOff>
        </xdr:from>
        <xdr:to>
          <xdr:col>4</xdr:col>
          <xdr:colOff>904875</xdr:colOff>
          <xdr:row>26</xdr:row>
          <xdr:rowOff>571500</xdr:rowOff>
        </xdr:to>
        <xdr:sp macro="" textlink="">
          <xdr:nvSpPr>
            <xdr:cNvPr id="9259" name="Option Button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xmlns="" id="{00000000-0008-0000-08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27</xdr:row>
          <xdr:rowOff>85725</xdr:rowOff>
        </xdr:from>
        <xdr:to>
          <xdr:col>5</xdr:col>
          <xdr:colOff>1400175</xdr:colOff>
          <xdr:row>27</xdr:row>
          <xdr:rowOff>666750</xdr:rowOff>
        </xdr:to>
        <xdr:sp macro="" textlink="">
          <xdr:nvSpPr>
            <xdr:cNvPr id="9260" name="Group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xmlns="" id="{00000000-0008-0000-08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27</xdr:row>
          <xdr:rowOff>352425</xdr:rowOff>
        </xdr:from>
        <xdr:to>
          <xdr:col>3</xdr:col>
          <xdr:colOff>1209675</xdr:colOff>
          <xdr:row>27</xdr:row>
          <xdr:rowOff>571500</xdr:rowOff>
        </xdr:to>
        <xdr:sp macro="" textlink="">
          <xdr:nvSpPr>
            <xdr:cNvPr id="9261" name="Option Button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xmlns="" id="{00000000-0008-0000-08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27</xdr:row>
          <xdr:rowOff>342900</xdr:rowOff>
        </xdr:from>
        <xdr:to>
          <xdr:col>4</xdr:col>
          <xdr:colOff>904875</xdr:colOff>
          <xdr:row>27</xdr:row>
          <xdr:rowOff>561975</xdr:rowOff>
        </xdr:to>
        <xdr:sp macro="" textlink="">
          <xdr:nvSpPr>
            <xdr:cNvPr id="9262" name="Option Button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xmlns="" id="{00000000-0008-0000-08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28</xdr:row>
          <xdr:rowOff>114300</xdr:rowOff>
        </xdr:from>
        <xdr:to>
          <xdr:col>5</xdr:col>
          <xdr:colOff>1400175</xdr:colOff>
          <xdr:row>28</xdr:row>
          <xdr:rowOff>695325</xdr:rowOff>
        </xdr:to>
        <xdr:sp macro="" textlink="">
          <xdr:nvSpPr>
            <xdr:cNvPr id="9263" name="Group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xmlns="" id="{00000000-0008-0000-08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28</xdr:row>
          <xdr:rowOff>381000</xdr:rowOff>
        </xdr:from>
        <xdr:to>
          <xdr:col>3</xdr:col>
          <xdr:colOff>1209675</xdr:colOff>
          <xdr:row>28</xdr:row>
          <xdr:rowOff>600075</xdr:rowOff>
        </xdr:to>
        <xdr:sp macro="" textlink="">
          <xdr:nvSpPr>
            <xdr:cNvPr id="9264" name="Option Button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xmlns="" id="{00000000-0008-0000-08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28</xdr:row>
          <xdr:rowOff>371475</xdr:rowOff>
        </xdr:from>
        <xdr:to>
          <xdr:col>4</xdr:col>
          <xdr:colOff>904875</xdr:colOff>
          <xdr:row>28</xdr:row>
          <xdr:rowOff>590550</xdr:rowOff>
        </xdr:to>
        <xdr:sp macro="" textlink="">
          <xdr:nvSpPr>
            <xdr:cNvPr id="9265" name="Option Button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xmlns="" id="{00000000-0008-0000-08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29</xdr:row>
          <xdr:rowOff>76200</xdr:rowOff>
        </xdr:from>
        <xdr:to>
          <xdr:col>5</xdr:col>
          <xdr:colOff>1400175</xdr:colOff>
          <xdr:row>29</xdr:row>
          <xdr:rowOff>657225</xdr:rowOff>
        </xdr:to>
        <xdr:sp macro="" textlink="">
          <xdr:nvSpPr>
            <xdr:cNvPr id="9266" name="Group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xmlns="" id="{00000000-0008-0000-08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29</xdr:row>
          <xdr:rowOff>342900</xdr:rowOff>
        </xdr:from>
        <xdr:to>
          <xdr:col>3</xdr:col>
          <xdr:colOff>1209675</xdr:colOff>
          <xdr:row>29</xdr:row>
          <xdr:rowOff>561975</xdr:rowOff>
        </xdr:to>
        <xdr:sp macro="" textlink="">
          <xdr:nvSpPr>
            <xdr:cNvPr id="9267" name="Option Button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xmlns="" id="{00000000-0008-0000-08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29</xdr:row>
          <xdr:rowOff>333375</xdr:rowOff>
        </xdr:from>
        <xdr:to>
          <xdr:col>4</xdr:col>
          <xdr:colOff>904875</xdr:colOff>
          <xdr:row>29</xdr:row>
          <xdr:rowOff>552450</xdr:rowOff>
        </xdr:to>
        <xdr:sp macro="" textlink="">
          <xdr:nvSpPr>
            <xdr:cNvPr id="9268" name="Option Button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xmlns="" id="{00000000-0008-0000-08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30</xdr:row>
          <xdr:rowOff>95250</xdr:rowOff>
        </xdr:from>
        <xdr:to>
          <xdr:col>5</xdr:col>
          <xdr:colOff>1400175</xdr:colOff>
          <xdr:row>30</xdr:row>
          <xdr:rowOff>676275</xdr:rowOff>
        </xdr:to>
        <xdr:sp macro="" textlink="">
          <xdr:nvSpPr>
            <xdr:cNvPr id="9269" name="Group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xmlns="" id="{00000000-0008-0000-08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30</xdr:row>
          <xdr:rowOff>361950</xdr:rowOff>
        </xdr:from>
        <xdr:to>
          <xdr:col>3</xdr:col>
          <xdr:colOff>1209675</xdr:colOff>
          <xdr:row>30</xdr:row>
          <xdr:rowOff>581025</xdr:rowOff>
        </xdr:to>
        <xdr:sp macro="" textlink="">
          <xdr:nvSpPr>
            <xdr:cNvPr id="9270" name="Option Button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xmlns="" id="{00000000-0008-0000-08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30</xdr:row>
          <xdr:rowOff>352425</xdr:rowOff>
        </xdr:from>
        <xdr:to>
          <xdr:col>4</xdr:col>
          <xdr:colOff>904875</xdr:colOff>
          <xdr:row>30</xdr:row>
          <xdr:rowOff>571500</xdr:rowOff>
        </xdr:to>
        <xdr:sp macro="" textlink="">
          <xdr:nvSpPr>
            <xdr:cNvPr id="9271" name="Option Button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xmlns="" id="{00000000-0008-0000-08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31</xdr:row>
          <xdr:rowOff>104775</xdr:rowOff>
        </xdr:from>
        <xdr:to>
          <xdr:col>5</xdr:col>
          <xdr:colOff>1400175</xdr:colOff>
          <xdr:row>31</xdr:row>
          <xdr:rowOff>685800</xdr:rowOff>
        </xdr:to>
        <xdr:sp macro="" textlink="">
          <xdr:nvSpPr>
            <xdr:cNvPr id="9272" name="Group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xmlns="" id="{00000000-0008-0000-08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31</xdr:row>
          <xdr:rowOff>371475</xdr:rowOff>
        </xdr:from>
        <xdr:to>
          <xdr:col>3</xdr:col>
          <xdr:colOff>1209675</xdr:colOff>
          <xdr:row>31</xdr:row>
          <xdr:rowOff>590550</xdr:rowOff>
        </xdr:to>
        <xdr:sp macro="" textlink="">
          <xdr:nvSpPr>
            <xdr:cNvPr id="9273" name="Option Button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xmlns="" id="{00000000-0008-0000-08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31</xdr:row>
          <xdr:rowOff>361950</xdr:rowOff>
        </xdr:from>
        <xdr:to>
          <xdr:col>4</xdr:col>
          <xdr:colOff>904875</xdr:colOff>
          <xdr:row>31</xdr:row>
          <xdr:rowOff>581025</xdr:rowOff>
        </xdr:to>
        <xdr:sp macro="" textlink="">
          <xdr:nvSpPr>
            <xdr:cNvPr id="9274" name="Option Button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xmlns="" id="{00000000-0008-0000-08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32</xdr:row>
          <xdr:rowOff>76200</xdr:rowOff>
        </xdr:from>
        <xdr:to>
          <xdr:col>5</xdr:col>
          <xdr:colOff>1400175</xdr:colOff>
          <xdr:row>32</xdr:row>
          <xdr:rowOff>657225</xdr:rowOff>
        </xdr:to>
        <xdr:sp macro="" textlink="">
          <xdr:nvSpPr>
            <xdr:cNvPr id="9275" name="Group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xmlns="" id="{00000000-0008-0000-08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32</xdr:row>
          <xdr:rowOff>342900</xdr:rowOff>
        </xdr:from>
        <xdr:to>
          <xdr:col>3</xdr:col>
          <xdr:colOff>1209675</xdr:colOff>
          <xdr:row>32</xdr:row>
          <xdr:rowOff>561975</xdr:rowOff>
        </xdr:to>
        <xdr:sp macro="" textlink="">
          <xdr:nvSpPr>
            <xdr:cNvPr id="9276" name="Option Button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xmlns="" id="{00000000-0008-0000-08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32</xdr:row>
          <xdr:rowOff>333375</xdr:rowOff>
        </xdr:from>
        <xdr:to>
          <xdr:col>4</xdr:col>
          <xdr:colOff>904875</xdr:colOff>
          <xdr:row>32</xdr:row>
          <xdr:rowOff>552450</xdr:rowOff>
        </xdr:to>
        <xdr:sp macro="" textlink="">
          <xdr:nvSpPr>
            <xdr:cNvPr id="9277" name="Option Button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xmlns="" id="{00000000-0008-0000-08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104775</xdr:rowOff>
        </xdr:from>
        <xdr:to>
          <xdr:col>5</xdr:col>
          <xdr:colOff>1400175</xdr:colOff>
          <xdr:row>33</xdr:row>
          <xdr:rowOff>685800</xdr:rowOff>
        </xdr:to>
        <xdr:sp macro="" textlink="">
          <xdr:nvSpPr>
            <xdr:cNvPr id="9278" name="Group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xmlns="" id="{00000000-0008-0000-08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33</xdr:row>
          <xdr:rowOff>371475</xdr:rowOff>
        </xdr:from>
        <xdr:to>
          <xdr:col>3</xdr:col>
          <xdr:colOff>1209675</xdr:colOff>
          <xdr:row>33</xdr:row>
          <xdr:rowOff>590550</xdr:rowOff>
        </xdr:to>
        <xdr:sp macro="" textlink="">
          <xdr:nvSpPr>
            <xdr:cNvPr id="9279" name="Option Button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xmlns="" id="{00000000-0008-0000-08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33</xdr:row>
          <xdr:rowOff>361950</xdr:rowOff>
        </xdr:from>
        <xdr:to>
          <xdr:col>4</xdr:col>
          <xdr:colOff>904875</xdr:colOff>
          <xdr:row>33</xdr:row>
          <xdr:rowOff>581025</xdr:rowOff>
        </xdr:to>
        <xdr:sp macro="" textlink="">
          <xdr:nvSpPr>
            <xdr:cNvPr id="9280" name="Option Button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xmlns="" id="{00000000-0008-0000-08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95250</xdr:rowOff>
        </xdr:from>
        <xdr:to>
          <xdr:col>5</xdr:col>
          <xdr:colOff>1400175</xdr:colOff>
          <xdr:row>25</xdr:row>
          <xdr:rowOff>676275</xdr:rowOff>
        </xdr:to>
        <xdr:sp macro="" textlink="">
          <xdr:nvSpPr>
            <xdr:cNvPr id="9287" name="Group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xmlns="" id="{00000000-0008-0000-08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25</xdr:row>
          <xdr:rowOff>361950</xdr:rowOff>
        </xdr:from>
        <xdr:to>
          <xdr:col>3</xdr:col>
          <xdr:colOff>1209675</xdr:colOff>
          <xdr:row>25</xdr:row>
          <xdr:rowOff>581025</xdr:rowOff>
        </xdr:to>
        <xdr:sp macro="" textlink="">
          <xdr:nvSpPr>
            <xdr:cNvPr id="9288" name="Option Button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xmlns="" id="{00000000-0008-0000-08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25</xdr:row>
          <xdr:rowOff>352425</xdr:rowOff>
        </xdr:from>
        <xdr:to>
          <xdr:col>4</xdr:col>
          <xdr:colOff>904875</xdr:colOff>
          <xdr:row>25</xdr:row>
          <xdr:rowOff>571500</xdr:rowOff>
        </xdr:to>
        <xdr:sp macro="" textlink="">
          <xdr:nvSpPr>
            <xdr:cNvPr id="9289" name="Option Button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xmlns="" id="{00000000-0008-0000-08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10</xdr:row>
      <xdr:rowOff>104775</xdr:rowOff>
    </xdr:from>
    <xdr:to>
      <xdr:col>1</xdr:col>
      <xdr:colOff>1552576</xdr:colOff>
      <xdr:row>13</xdr:row>
      <xdr:rowOff>0</xdr:rowOff>
    </xdr:to>
    <xdr:sp macro="" textlink="">
      <xdr:nvSpPr>
        <xdr:cNvPr id="160" name="Retângulo de cantos arredondados 159">
          <a:extLst>
            <a:ext uri="{FF2B5EF4-FFF2-40B4-BE49-F238E27FC236}">
              <a16:creationId xmlns:a16="http://schemas.microsoft.com/office/drawing/2014/main" xmlns="" id="{00000000-0008-0000-0800-0000A0000000}"/>
            </a:ext>
          </a:extLst>
        </xdr:cNvPr>
        <xdr:cNvSpPr/>
      </xdr:nvSpPr>
      <xdr:spPr>
        <a:xfrm>
          <a:off x="209550" y="2181225"/>
          <a:ext cx="1552576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/>
            <a:t>Evento 1</a:t>
          </a:r>
          <a:endParaRPr lang="pt-BR" sz="2400" b="1" baseline="0"/>
        </a:p>
      </xdr:txBody>
    </xdr:sp>
    <xdr:clientData/>
  </xdr:twoCellAnchor>
  <xdr:twoCellAnchor>
    <xdr:from>
      <xdr:col>2</xdr:col>
      <xdr:colOff>1114426</xdr:colOff>
      <xdr:row>1</xdr:row>
      <xdr:rowOff>161925</xdr:rowOff>
    </xdr:from>
    <xdr:to>
      <xdr:col>4</xdr:col>
      <xdr:colOff>1220026</xdr:colOff>
      <xdr:row>6</xdr:row>
      <xdr:rowOff>246225</xdr:rowOff>
    </xdr:to>
    <xdr:sp macro="" textlink="">
      <xdr:nvSpPr>
        <xdr:cNvPr id="165" name="Retângulo de cantos arredondados 1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800-0000A5000000}"/>
            </a:ext>
          </a:extLst>
        </xdr:cNvPr>
        <xdr:cNvSpPr/>
      </xdr:nvSpPr>
      <xdr:spPr>
        <a:xfrm>
          <a:off x="3743326" y="352425"/>
          <a:ext cx="2696400" cy="1036800"/>
        </a:xfrm>
        <a:prstGeom prst="roundRect">
          <a:avLst/>
        </a:prstGeom>
        <a:solidFill>
          <a:srgbClr val="92D050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pt-BR" sz="15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5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5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CLIQUE PARA</a:t>
          </a:r>
          <a:r>
            <a:rPr lang="pt-BR" sz="15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VOLTAR  </a:t>
          </a:r>
        </a:p>
        <a:p>
          <a:pPr algn="r"/>
          <a:endParaRPr lang="pt-BR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pt-BR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</a:t>
          </a:r>
          <a:r>
            <a:rPr lang="pt-BR" sz="12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FORMULÁRIO AÇÕES</a:t>
          </a:r>
        </a:p>
      </xdr:txBody>
    </xdr:sp>
    <xdr:clientData/>
  </xdr:twoCellAnchor>
  <xdr:twoCellAnchor>
    <xdr:from>
      <xdr:col>2</xdr:col>
      <xdr:colOff>1186575</xdr:colOff>
      <xdr:row>4</xdr:row>
      <xdr:rowOff>28575</xdr:rowOff>
    </xdr:from>
    <xdr:to>
      <xdr:col>3</xdr:col>
      <xdr:colOff>276225</xdr:colOff>
      <xdr:row>5</xdr:row>
      <xdr:rowOff>87843</xdr:rowOff>
    </xdr:to>
    <xdr:sp macro="" textlink="">
      <xdr:nvSpPr>
        <xdr:cNvPr id="166" name="Seta para a direita 1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A6000000}"/>
            </a:ext>
          </a:extLst>
        </xdr:cNvPr>
        <xdr:cNvSpPr/>
      </xdr:nvSpPr>
      <xdr:spPr>
        <a:xfrm rot="10800000">
          <a:off x="3663075" y="790575"/>
          <a:ext cx="385050" cy="249768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1409700</xdr:colOff>
      <xdr:row>38</xdr:row>
      <xdr:rowOff>85725</xdr:rowOff>
    </xdr:to>
    <xdr:sp macro="" textlink="">
      <xdr:nvSpPr>
        <xdr:cNvPr id="167" name="Retângulo de cantos arredondados 166">
          <a:extLst>
            <a:ext uri="{FF2B5EF4-FFF2-40B4-BE49-F238E27FC236}">
              <a16:creationId xmlns:a16="http://schemas.microsoft.com/office/drawing/2014/main" xmlns="" id="{00000000-0008-0000-0800-0000A7000000}"/>
            </a:ext>
          </a:extLst>
        </xdr:cNvPr>
        <xdr:cNvSpPr/>
      </xdr:nvSpPr>
      <xdr:spPr>
        <a:xfrm>
          <a:off x="209550" y="15220950"/>
          <a:ext cx="3676650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 baseline="0"/>
            <a:t>Questionário de Satisfação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24</xdr:row>
          <xdr:rowOff>85725</xdr:rowOff>
        </xdr:from>
        <xdr:to>
          <xdr:col>11</xdr:col>
          <xdr:colOff>1400175</xdr:colOff>
          <xdr:row>24</xdr:row>
          <xdr:rowOff>666750</xdr:rowOff>
        </xdr:to>
        <xdr:sp macro="" textlink="">
          <xdr:nvSpPr>
            <xdr:cNvPr id="2" name="Group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xmlns="" id="{00000000-0008-0000-08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24</xdr:row>
          <xdr:rowOff>352425</xdr:rowOff>
        </xdr:from>
        <xdr:to>
          <xdr:col>9</xdr:col>
          <xdr:colOff>1209675</xdr:colOff>
          <xdr:row>24</xdr:row>
          <xdr:rowOff>571500</xdr:rowOff>
        </xdr:to>
        <xdr:sp macro="" textlink="">
          <xdr:nvSpPr>
            <xdr:cNvPr id="9291" name="Option Button 75" hidden="1">
              <a:extLst>
                <a:ext uri="{63B3BB69-23CF-44E3-9099-C40C66FF867C}">
                  <a14:compatExt spid="_x0000_s9291"/>
                </a:ext>
                <a:ext uri="{FF2B5EF4-FFF2-40B4-BE49-F238E27FC236}">
                  <a16:creationId xmlns:a16="http://schemas.microsoft.com/office/drawing/2014/main" xmlns="" id="{00000000-0008-0000-0800-00004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24</xdr:row>
          <xdr:rowOff>342900</xdr:rowOff>
        </xdr:from>
        <xdr:to>
          <xdr:col>10</xdr:col>
          <xdr:colOff>904875</xdr:colOff>
          <xdr:row>24</xdr:row>
          <xdr:rowOff>561975</xdr:rowOff>
        </xdr:to>
        <xdr:sp macro="" textlink="">
          <xdr:nvSpPr>
            <xdr:cNvPr id="9292" name="Option Button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xmlns="" id="{00000000-0008-0000-08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26</xdr:row>
          <xdr:rowOff>95250</xdr:rowOff>
        </xdr:from>
        <xdr:to>
          <xdr:col>11</xdr:col>
          <xdr:colOff>1400175</xdr:colOff>
          <xdr:row>26</xdr:row>
          <xdr:rowOff>676275</xdr:rowOff>
        </xdr:to>
        <xdr:sp macro="" textlink="">
          <xdr:nvSpPr>
            <xdr:cNvPr id="9293" name="Group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xmlns="" id="{00000000-0008-0000-08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26</xdr:row>
          <xdr:rowOff>361950</xdr:rowOff>
        </xdr:from>
        <xdr:to>
          <xdr:col>9</xdr:col>
          <xdr:colOff>1209675</xdr:colOff>
          <xdr:row>26</xdr:row>
          <xdr:rowOff>581025</xdr:rowOff>
        </xdr:to>
        <xdr:sp macro="" textlink="">
          <xdr:nvSpPr>
            <xdr:cNvPr id="9294" name="Option Button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xmlns="" id="{00000000-0008-0000-08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26</xdr:row>
          <xdr:rowOff>352425</xdr:rowOff>
        </xdr:from>
        <xdr:to>
          <xdr:col>10</xdr:col>
          <xdr:colOff>904875</xdr:colOff>
          <xdr:row>26</xdr:row>
          <xdr:rowOff>571500</xdr:rowOff>
        </xdr:to>
        <xdr:sp macro="" textlink="">
          <xdr:nvSpPr>
            <xdr:cNvPr id="9295" name="Option Button 79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xmlns="" id="{00000000-0008-0000-08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27</xdr:row>
          <xdr:rowOff>85725</xdr:rowOff>
        </xdr:from>
        <xdr:to>
          <xdr:col>11</xdr:col>
          <xdr:colOff>1400175</xdr:colOff>
          <xdr:row>27</xdr:row>
          <xdr:rowOff>666750</xdr:rowOff>
        </xdr:to>
        <xdr:sp macro="" textlink="">
          <xdr:nvSpPr>
            <xdr:cNvPr id="9296" name="Group Box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xmlns="" id="{00000000-0008-0000-08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27</xdr:row>
          <xdr:rowOff>352425</xdr:rowOff>
        </xdr:from>
        <xdr:to>
          <xdr:col>9</xdr:col>
          <xdr:colOff>1209675</xdr:colOff>
          <xdr:row>27</xdr:row>
          <xdr:rowOff>571500</xdr:rowOff>
        </xdr:to>
        <xdr:sp macro="" textlink="">
          <xdr:nvSpPr>
            <xdr:cNvPr id="9297" name="Option Button 81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xmlns="" id="{00000000-0008-0000-08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27</xdr:row>
          <xdr:rowOff>342900</xdr:rowOff>
        </xdr:from>
        <xdr:to>
          <xdr:col>10</xdr:col>
          <xdr:colOff>904875</xdr:colOff>
          <xdr:row>27</xdr:row>
          <xdr:rowOff>561975</xdr:rowOff>
        </xdr:to>
        <xdr:sp macro="" textlink="">
          <xdr:nvSpPr>
            <xdr:cNvPr id="9298" name="Option Button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xmlns="" id="{00000000-0008-0000-08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28</xdr:row>
          <xdr:rowOff>114300</xdr:rowOff>
        </xdr:from>
        <xdr:to>
          <xdr:col>11</xdr:col>
          <xdr:colOff>1400175</xdr:colOff>
          <xdr:row>28</xdr:row>
          <xdr:rowOff>695325</xdr:rowOff>
        </xdr:to>
        <xdr:sp macro="" textlink="">
          <xdr:nvSpPr>
            <xdr:cNvPr id="9299" name="Group Box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xmlns="" id="{00000000-0008-0000-08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28</xdr:row>
          <xdr:rowOff>381000</xdr:rowOff>
        </xdr:from>
        <xdr:to>
          <xdr:col>9</xdr:col>
          <xdr:colOff>1209675</xdr:colOff>
          <xdr:row>28</xdr:row>
          <xdr:rowOff>600075</xdr:rowOff>
        </xdr:to>
        <xdr:sp macro="" textlink="">
          <xdr:nvSpPr>
            <xdr:cNvPr id="9300" name="Option Button 84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xmlns="" id="{00000000-0008-0000-08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28</xdr:row>
          <xdr:rowOff>371475</xdr:rowOff>
        </xdr:from>
        <xdr:to>
          <xdr:col>10</xdr:col>
          <xdr:colOff>904875</xdr:colOff>
          <xdr:row>28</xdr:row>
          <xdr:rowOff>590550</xdr:rowOff>
        </xdr:to>
        <xdr:sp macro="" textlink="">
          <xdr:nvSpPr>
            <xdr:cNvPr id="9301" name="Option Button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xmlns="" id="{00000000-0008-0000-08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29</xdr:row>
          <xdr:rowOff>76200</xdr:rowOff>
        </xdr:from>
        <xdr:to>
          <xdr:col>11</xdr:col>
          <xdr:colOff>1400175</xdr:colOff>
          <xdr:row>29</xdr:row>
          <xdr:rowOff>657225</xdr:rowOff>
        </xdr:to>
        <xdr:sp macro="" textlink="">
          <xdr:nvSpPr>
            <xdr:cNvPr id="9302" name="Group Box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xmlns="" id="{00000000-0008-0000-08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29</xdr:row>
          <xdr:rowOff>342900</xdr:rowOff>
        </xdr:from>
        <xdr:to>
          <xdr:col>9</xdr:col>
          <xdr:colOff>1209675</xdr:colOff>
          <xdr:row>29</xdr:row>
          <xdr:rowOff>561975</xdr:rowOff>
        </xdr:to>
        <xdr:sp macro="" textlink="">
          <xdr:nvSpPr>
            <xdr:cNvPr id="9303" name="Option Button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xmlns="" id="{00000000-0008-0000-08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29</xdr:row>
          <xdr:rowOff>333375</xdr:rowOff>
        </xdr:from>
        <xdr:to>
          <xdr:col>10</xdr:col>
          <xdr:colOff>904875</xdr:colOff>
          <xdr:row>29</xdr:row>
          <xdr:rowOff>552450</xdr:rowOff>
        </xdr:to>
        <xdr:sp macro="" textlink="">
          <xdr:nvSpPr>
            <xdr:cNvPr id="9304" name="Option Button 8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xmlns="" id="{00000000-0008-0000-08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30</xdr:row>
          <xdr:rowOff>95250</xdr:rowOff>
        </xdr:from>
        <xdr:to>
          <xdr:col>11</xdr:col>
          <xdr:colOff>1400175</xdr:colOff>
          <xdr:row>30</xdr:row>
          <xdr:rowOff>676275</xdr:rowOff>
        </xdr:to>
        <xdr:sp macro="" textlink="">
          <xdr:nvSpPr>
            <xdr:cNvPr id="9305" name="Group Box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xmlns="" id="{00000000-0008-0000-08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30</xdr:row>
          <xdr:rowOff>361950</xdr:rowOff>
        </xdr:from>
        <xdr:to>
          <xdr:col>9</xdr:col>
          <xdr:colOff>1209675</xdr:colOff>
          <xdr:row>30</xdr:row>
          <xdr:rowOff>581025</xdr:rowOff>
        </xdr:to>
        <xdr:sp macro="" textlink="">
          <xdr:nvSpPr>
            <xdr:cNvPr id="9306" name="Option Button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xmlns="" id="{00000000-0008-0000-08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30</xdr:row>
          <xdr:rowOff>352425</xdr:rowOff>
        </xdr:from>
        <xdr:to>
          <xdr:col>10</xdr:col>
          <xdr:colOff>904875</xdr:colOff>
          <xdr:row>30</xdr:row>
          <xdr:rowOff>571500</xdr:rowOff>
        </xdr:to>
        <xdr:sp macro="" textlink="">
          <xdr:nvSpPr>
            <xdr:cNvPr id="9307" name="Option Button 91" hidden="1">
              <a:extLst>
                <a:ext uri="{63B3BB69-23CF-44E3-9099-C40C66FF867C}">
                  <a14:compatExt spid="_x0000_s9307"/>
                </a:ext>
                <a:ext uri="{FF2B5EF4-FFF2-40B4-BE49-F238E27FC236}">
                  <a16:creationId xmlns:a16="http://schemas.microsoft.com/office/drawing/2014/main" xmlns="" id="{00000000-0008-0000-0800-00005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31</xdr:row>
          <xdr:rowOff>104775</xdr:rowOff>
        </xdr:from>
        <xdr:to>
          <xdr:col>11</xdr:col>
          <xdr:colOff>1400175</xdr:colOff>
          <xdr:row>31</xdr:row>
          <xdr:rowOff>685800</xdr:rowOff>
        </xdr:to>
        <xdr:sp macro="" textlink="">
          <xdr:nvSpPr>
            <xdr:cNvPr id="9308" name="Group Box 92" hidden="1">
              <a:extLst>
                <a:ext uri="{63B3BB69-23CF-44E3-9099-C40C66FF867C}">
                  <a14:compatExt spid="_x0000_s9308"/>
                </a:ext>
                <a:ext uri="{FF2B5EF4-FFF2-40B4-BE49-F238E27FC236}">
                  <a16:creationId xmlns:a16="http://schemas.microsoft.com/office/drawing/2014/main" xmlns="" id="{00000000-0008-0000-0800-00005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31</xdr:row>
          <xdr:rowOff>371475</xdr:rowOff>
        </xdr:from>
        <xdr:to>
          <xdr:col>9</xdr:col>
          <xdr:colOff>1209675</xdr:colOff>
          <xdr:row>31</xdr:row>
          <xdr:rowOff>590550</xdr:rowOff>
        </xdr:to>
        <xdr:sp macro="" textlink="">
          <xdr:nvSpPr>
            <xdr:cNvPr id="9309" name="Option Button 93" hidden="1">
              <a:extLst>
                <a:ext uri="{63B3BB69-23CF-44E3-9099-C40C66FF867C}">
                  <a14:compatExt spid="_x0000_s9309"/>
                </a:ext>
                <a:ext uri="{FF2B5EF4-FFF2-40B4-BE49-F238E27FC236}">
                  <a16:creationId xmlns:a16="http://schemas.microsoft.com/office/drawing/2014/main" xmlns="" id="{00000000-0008-0000-0800-00005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31</xdr:row>
          <xdr:rowOff>361950</xdr:rowOff>
        </xdr:from>
        <xdr:to>
          <xdr:col>10</xdr:col>
          <xdr:colOff>904875</xdr:colOff>
          <xdr:row>31</xdr:row>
          <xdr:rowOff>581025</xdr:rowOff>
        </xdr:to>
        <xdr:sp macro="" textlink="">
          <xdr:nvSpPr>
            <xdr:cNvPr id="9310" name="Option Button 94" hidden="1">
              <a:extLst>
                <a:ext uri="{63B3BB69-23CF-44E3-9099-C40C66FF867C}">
                  <a14:compatExt spid="_x0000_s9310"/>
                </a:ext>
                <a:ext uri="{FF2B5EF4-FFF2-40B4-BE49-F238E27FC236}">
                  <a16:creationId xmlns:a16="http://schemas.microsoft.com/office/drawing/2014/main" xmlns="" id="{00000000-0008-0000-0800-00005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76200</xdr:rowOff>
        </xdr:from>
        <xdr:to>
          <xdr:col>11</xdr:col>
          <xdr:colOff>1400175</xdr:colOff>
          <xdr:row>32</xdr:row>
          <xdr:rowOff>657225</xdr:rowOff>
        </xdr:to>
        <xdr:sp macro="" textlink="">
          <xdr:nvSpPr>
            <xdr:cNvPr id="9311" name="Group Box 95" hidden="1">
              <a:extLst>
                <a:ext uri="{63B3BB69-23CF-44E3-9099-C40C66FF867C}">
                  <a14:compatExt spid="_x0000_s9311"/>
                </a:ext>
                <a:ext uri="{FF2B5EF4-FFF2-40B4-BE49-F238E27FC236}">
                  <a16:creationId xmlns:a16="http://schemas.microsoft.com/office/drawing/2014/main" xmlns="" id="{00000000-0008-0000-0800-00005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32</xdr:row>
          <xdr:rowOff>342900</xdr:rowOff>
        </xdr:from>
        <xdr:to>
          <xdr:col>9</xdr:col>
          <xdr:colOff>1209675</xdr:colOff>
          <xdr:row>32</xdr:row>
          <xdr:rowOff>561975</xdr:rowOff>
        </xdr:to>
        <xdr:sp macro="" textlink="">
          <xdr:nvSpPr>
            <xdr:cNvPr id="9312" name="Option Button 96" hidden="1">
              <a:extLst>
                <a:ext uri="{63B3BB69-23CF-44E3-9099-C40C66FF867C}">
                  <a14:compatExt spid="_x0000_s9312"/>
                </a:ext>
                <a:ext uri="{FF2B5EF4-FFF2-40B4-BE49-F238E27FC236}">
                  <a16:creationId xmlns:a16="http://schemas.microsoft.com/office/drawing/2014/main" xmlns="" id="{00000000-0008-0000-0800-00006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32</xdr:row>
          <xdr:rowOff>333375</xdr:rowOff>
        </xdr:from>
        <xdr:to>
          <xdr:col>10</xdr:col>
          <xdr:colOff>904875</xdr:colOff>
          <xdr:row>32</xdr:row>
          <xdr:rowOff>552450</xdr:rowOff>
        </xdr:to>
        <xdr:sp macro="" textlink="">
          <xdr:nvSpPr>
            <xdr:cNvPr id="9313" name="Option Button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xmlns="" id="{00000000-0008-0000-08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33</xdr:row>
          <xdr:rowOff>104775</xdr:rowOff>
        </xdr:from>
        <xdr:to>
          <xdr:col>11</xdr:col>
          <xdr:colOff>1400175</xdr:colOff>
          <xdr:row>33</xdr:row>
          <xdr:rowOff>685800</xdr:rowOff>
        </xdr:to>
        <xdr:sp macro="" textlink="">
          <xdr:nvSpPr>
            <xdr:cNvPr id="9314" name="Group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xmlns="" id="{00000000-0008-0000-08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33</xdr:row>
          <xdr:rowOff>371475</xdr:rowOff>
        </xdr:from>
        <xdr:to>
          <xdr:col>9</xdr:col>
          <xdr:colOff>1209675</xdr:colOff>
          <xdr:row>33</xdr:row>
          <xdr:rowOff>590550</xdr:rowOff>
        </xdr:to>
        <xdr:sp macro="" textlink="">
          <xdr:nvSpPr>
            <xdr:cNvPr id="9315" name="Option Button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xmlns="" id="{00000000-0008-0000-08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33</xdr:row>
          <xdr:rowOff>361950</xdr:rowOff>
        </xdr:from>
        <xdr:to>
          <xdr:col>10</xdr:col>
          <xdr:colOff>904875</xdr:colOff>
          <xdr:row>33</xdr:row>
          <xdr:rowOff>581025</xdr:rowOff>
        </xdr:to>
        <xdr:sp macro="" textlink="">
          <xdr:nvSpPr>
            <xdr:cNvPr id="9316" name="Option Button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xmlns="" id="{00000000-0008-0000-08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25</xdr:row>
          <xdr:rowOff>95250</xdr:rowOff>
        </xdr:from>
        <xdr:to>
          <xdr:col>11</xdr:col>
          <xdr:colOff>1400175</xdr:colOff>
          <xdr:row>25</xdr:row>
          <xdr:rowOff>676275</xdr:rowOff>
        </xdr:to>
        <xdr:sp macro="" textlink="">
          <xdr:nvSpPr>
            <xdr:cNvPr id="9317" name="Group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xmlns="" id="{00000000-0008-0000-08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25</xdr:row>
          <xdr:rowOff>361950</xdr:rowOff>
        </xdr:from>
        <xdr:to>
          <xdr:col>9</xdr:col>
          <xdr:colOff>1209675</xdr:colOff>
          <xdr:row>25</xdr:row>
          <xdr:rowOff>581025</xdr:rowOff>
        </xdr:to>
        <xdr:sp macro="" textlink="">
          <xdr:nvSpPr>
            <xdr:cNvPr id="9318" name="Option Button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xmlns="" id="{00000000-0008-0000-08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1800225</xdr:colOff>
          <xdr:row>25</xdr:row>
          <xdr:rowOff>352425</xdr:rowOff>
        </xdr:from>
        <xdr:to>
          <xdr:col>10</xdr:col>
          <xdr:colOff>904875</xdr:colOff>
          <xdr:row>25</xdr:row>
          <xdr:rowOff>571500</xdr:rowOff>
        </xdr:to>
        <xdr:sp macro="" textlink="">
          <xdr:nvSpPr>
            <xdr:cNvPr id="9319" name="Option Button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xmlns="" id="{00000000-0008-0000-08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0</xdr:colOff>
      <xdr:row>10</xdr:row>
      <xdr:rowOff>104775</xdr:rowOff>
    </xdr:from>
    <xdr:to>
      <xdr:col>7</xdr:col>
      <xdr:colOff>1552576</xdr:colOff>
      <xdr:row>13</xdr:row>
      <xdr:rowOff>0</xdr:rowOff>
    </xdr:to>
    <xdr:sp macro="" textlink="">
      <xdr:nvSpPr>
        <xdr:cNvPr id="67" name="Retângulo de cantos arredondados 66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SpPr/>
      </xdr:nvSpPr>
      <xdr:spPr>
        <a:xfrm>
          <a:off x="209550" y="2181225"/>
          <a:ext cx="1552576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/>
            <a:t>Evento 2</a:t>
          </a:r>
          <a:endParaRPr lang="pt-BR" sz="2400" b="1" baseline="0"/>
        </a:p>
      </xdr:txBody>
    </xdr:sp>
    <xdr:clientData/>
  </xdr:twoCellAnchor>
  <xdr:twoCellAnchor>
    <xdr:from>
      <xdr:col>8</xdr:col>
      <xdr:colOff>1186575</xdr:colOff>
      <xdr:row>4</xdr:row>
      <xdr:rowOff>28575</xdr:rowOff>
    </xdr:from>
    <xdr:to>
      <xdr:col>9</xdr:col>
      <xdr:colOff>276225</xdr:colOff>
      <xdr:row>5</xdr:row>
      <xdr:rowOff>87843</xdr:rowOff>
    </xdr:to>
    <xdr:sp macro="" textlink="">
      <xdr:nvSpPr>
        <xdr:cNvPr id="69" name="Seta para a direita 6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SpPr/>
      </xdr:nvSpPr>
      <xdr:spPr>
        <a:xfrm rot="10800000">
          <a:off x="3815475" y="790575"/>
          <a:ext cx="385050" cy="249768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1409700</xdr:colOff>
      <xdr:row>38</xdr:row>
      <xdr:rowOff>85725</xdr:rowOff>
    </xdr:to>
    <xdr:sp macro="" textlink="">
      <xdr:nvSpPr>
        <xdr:cNvPr id="70" name="Retângulo de cantos arredondados 69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SpPr/>
      </xdr:nvSpPr>
      <xdr:spPr>
        <a:xfrm>
          <a:off x="209550" y="15220950"/>
          <a:ext cx="3714750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 baseline="0"/>
            <a:t>Questionário de Satisfação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24</xdr:row>
          <xdr:rowOff>85725</xdr:rowOff>
        </xdr:from>
        <xdr:to>
          <xdr:col>17</xdr:col>
          <xdr:colOff>1400175</xdr:colOff>
          <xdr:row>24</xdr:row>
          <xdr:rowOff>666750</xdr:rowOff>
        </xdr:to>
        <xdr:sp macro="" textlink="">
          <xdr:nvSpPr>
            <xdr:cNvPr id="9320" name="Group Box 104" hidden="1">
              <a:extLst>
                <a:ext uri="{63B3BB69-23CF-44E3-9099-C40C66FF867C}">
                  <a14:compatExt spid="_x0000_s9320"/>
                </a:ext>
                <a:ext uri="{FF2B5EF4-FFF2-40B4-BE49-F238E27FC236}">
                  <a16:creationId xmlns:a16="http://schemas.microsoft.com/office/drawing/2014/main" xmlns="" id="{00000000-0008-0000-0800-00006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24</xdr:row>
          <xdr:rowOff>352425</xdr:rowOff>
        </xdr:from>
        <xdr:to>
          <xdr:col>15</xdr:col>
          <xdr:colOff>1209675</xdr:colOff>
          <xdr:row>24</xdr:row>
          <xdr:rowOff>571500</xdr:rowOff>
        </xdr:to>
        <xdr:sp macro="" textlink="">
          <xdr:nvSpPr>
            <xdr:cNvPr id="9321" name="Option Button 105" hidden="1">
              <a:extLst>
                <a:ext uri="{63B3BB69-23CF-44E3-9099-C40C66FF867C}">
                  <a14:compatExt spid="_x0000_s9321"/>
                </a:ext>
                <a:ext uri="{FF2B5EF4-FFF2-40B4-BE49-F238E27FC236}">
                  <a16:creationId xmlns:a16="http://schemas.microsoft.com/office/drawing/2014/main" xmlns="" id="{00000000-0008-0000-0800-00006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24</xdr:row>
          <xdr:rowOff>342900</xdr:rowOff>
        </xdr:from>
        <xdr:to>
          <xdr:col>16</xdr:col>
          <xdr:colOff>904875</xdr:colOff>
          <xdr:row>24</xdr:row>
          <xdr:rowOff>561975</xdr:rowOff>
        </xdr:to>
        <xdr:sp macro="" textlink="">
          <xdr:nvSpPr>
            <xdr:cNvPr id="9322" name="Option Button 106" hidden="1">
              <a:extLst>
                <a:ext uri="{63B3BB69-23CF-44E3-9099-C40C66FF867C}">
                  <a14:compatExt spid="_x0000_s9322"/>
                </a:ext>
                <a:ext uri="{FF2B5EF4-FFF2-40B4-BE49-F238E27FC236}">
                  <a16:creationId xmlns:a16="http://schemas.microsoft.com/office/drawing/2014/main" xmlns="" id="{00000000-0008-0000-0800-00006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95250</xdr:rowOff>
        </xdr:from>
        <xdr:to>
          <xdr:col>17</xdr:col>
          <xdr:colOff>1400175</xdr:colOff>
          <xdr:row>26</xdr:row>
          <xdr:rowOff>676275</xdr:rowOff>
        </xdr:to>
        <xdr:sp macro="" textlink="">
          <xdr:nvSpPr>
            <xdr:cNvPr id="9323" name="Group Box 107" hidden="1">
              <a:extLst>
                <a:ext uri="{63B3BB69-23CF-44E3-9099-C40C66FF867C}">
                  <a14:compatExt spid="_x0000_s9323"/>
                </a:ext>
                <a:ext uri="{FF2B5EF4-FFF2-40B4-BE49-F238E27FC236}">
                  <a16:creationId xmlns:a16="http://schemas.microsoft.com/office/drawing/2014/main" xmlns="" id="{00000000-0008-0000-0800-00006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26</xdr:row>
          <xdr:rowOff>361950</xdr:rowOff>
        </xdr:from>
        <xdr:to>
          <xdr:col>15</xdr:col>
          <xdr:colOff>1209675</xdr:colOff>
          <xdr:row>26</xdr:row>
          <xdr:rowOff>581025</xdr:rowOff>
        </xdr:to>
        <xdr:sp macro="" textlink="">
          <xdr:nvSpPr>
            <xdr:cNvPr id="9324" name="Option Button 108" hidden="1">
              <a:extLst>
                <a:ext uri="{63B3BB69-23CF-44E3-9099-C40C66FF867C}">
                  <a14:compatExt spid="_x0000_s9324"/>
                </a:ext>
                <a:ext uri="{FF2B5EF4-FFF2-40B4-BE49-F238E27FC236}">
                  <a16:creationId xmlns:a16="http://schemas.microsoft.com/office/drawing/2014/main" xmlns="" id="{00000000-0008-0000-0800-00006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26</xdr:row>
          <xdr:rowOff>352425</xdr:rowOff>
        </xdr:from>
        <xdr:to>
          <xdr:col>16</xdr:col>
          <xdr:colOff>904875</xdr:colOff>
          <xdr:row>26</xdr:row>
          <xdr:rowOff>571500</xdr:rowOff>
        </xdr:to>
        <xdr:sp macro="" textlink="">
          <xdr:nvSpPr>
            <xdr:cNvPr id="9325" name="Option Button 109" hidden="1">
              <a:extLst>
                <a:ext uri="{63B3BB69-23CF-44E3-9099-C40C66FF867C}">
                  <a14:compatExt spid="_x0000_s9325"/>
                </a:ext>
                <a:ext uri="{FF2B5EF4-FFF2-40B4-BE49-F238E27FC236}">
                  <a16:creationId xmlns:a16="http://schemas.microsoft.com/office/drawing/2014/main" xmlns="" id="{00000000-0008-0000-0800-00006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85725</xdr:rowOff>
        </xdr:from>
        <xdr:to>
          <xdr:col>17</xdr:col>
          <xdr:colOff>1400175</xdr:colOff>
          <xdr:row>27</xdr:row>
          <xdr:rowOff>666750</xdr:rowOff>
        </xdr:to>
        <xdr:sp macro="" textlink="">
          <xdr:nvSpPr>
            <xdr:cNvPr id="9326" name="Group Box 110" hidden="1">
              <a:extLst>
                <a:ext uri="{63B3BB69-23CF-44E3-9099-C40C66FF867C}">
                  <a14:compatExt spid="_x0000_s9326"/>
                </a:ext>
                <a:ext uri="{FF2B5EF4-FFF2-40B4-BE49-F238E27FC236}">
                  <a16:creationId xmlns:a16="http://schemas.microsoft.com/office/drawing/2014/main" xmlns="" id="{00000000-0008-0000-0800-00006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27</xdr:row>
          <xdr:rowOff>352425</xdr:rowOff>
        </xdr:from>
        <xdr:to>
          <xdr:col>15</xdr:col>
          <xdr:colOff>1219200</xdr:colOff>
          <xdr:row>27</xdr:row>
          <xdr:rowOff>571500</xdr:rowOff>
        </xdr:to>
        <xdr:sp macro="" textlink="">
          <xdr:nvSpPr>
            <xdr:cNvPr id="9327" name="Option Button 111" hidden="1">
              <a:extLst>
                <a:ext uri="{63B3BB69-23CF-44E3-9099-C40C66FF867C}">
                  <a14:compatExt spid="_x0000_s9327"/>
                </a:ext>
                <a:ext uri="{FF2B5EF4-FFF2-40B4-BE49-F238E27FC236}">
                  <a16:creationId xmlns:a16="http://schemas.microsoft.com/office/drawing/2014/main" xmlns="" id="{00000000-0008-0000-0800-00006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27</xdr:row>
          <xdr:rowOff>342900</xdr:rowOff>
        </xdr:from>
        <xdr:to>
          <xdr:col>16</xdr:col>
          <xdr:colOff>904875</xdr:colOff>
          <xdr:row>27</xdr:row>
          <xdr:rowOff>561975</xdr:rowOff>
        </xdr:to>
        <xdr:sp macro="" textlink="">
          <xdr:nvSpPr>
            <xdr:cNvPr id="9328" name="Option Button 112" hidden="1">
              <a:extLst>
                <a:ext uri="{63B3BB69-23CF-44E3-9099-C40C66FF867C}">
                  <a14:compatExt spid="_x0000_s9328"/>
                </a:ext>
                <a:ext uri="{FF2B5EF4-FFF2-40B4-BE49-F238E27FC236}">
                  <a16:creationId xmlns:a16="http://schemas.microsoft.com/office/drawing/2014/main" xmlns="" id="{00000000-0008-0000-0800-00007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114300</xdr:rowOff>
        </xdr:from>
        <xdr:to>
          <xdr:col>17</xdr:col>
          <xdr:colOff>1400175</xdr:colOff>
          <xdr:row>28</xdr:row>
          <xdr:rowOff>695325</xdr:rowOff>
        </xdr:to>
        <xdr:sp macro="" textlink="">
          <xdr:nvSpPr>
            <xdr:cNvPr id="9329" name="Group Box 113" hidden="1">
              <a:extLst>
                <a:ext uri="{63B3BB69-23CF-44E3-9099-C40C66FF867C}">
                  <a14:compatExt spid="_x0000_s9329"/>
                </a:ext>
                <a:ext uri="{FF2B5EF4-FFF2-40B4-BE49-F238E27FC236}">
                  <a16:creationId xmlns:a16="http://schemas.microsoft.com/office/drawing/2014/main" xmlns="" id="{00000000-0008-0000-0800-00007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28</xdr:row>
          <xdr:rowOff>381000</xdr:rowOff>
        </xdr:from>
        <xdr:to>
          <xdr:col>15</xdr:col>
          <xdr:colOff>1209675</xdr:colOff>
          <xdr:row>28</xdr:row>
          <xdr:rowOff>600075</xdr:rowOff>
        </xdr:to>
        <xdr:sp macro="" textlink="">
          <xdr:nvSpPr>
            <xdr:cNvPr id="9330" name="Option Button 114" hidden="1">
              <a:extLst>
                <a:ext uri="{63B3BB69-23CF-44E3-9099-C40C66FF867C}">
                  <a14:compatExt spid="_x0000_s9330"/>
                </a:ext>
                <a:ext uri="{FF2B5EF4-FFF2-40B4-BE49-F238E27FC236}">
                  <a16:creationId xmlns:a16="http://schemas.microsoft.com/office/drawing/2014/main" xmlns="" id="{00000000-0008-0000-0800-00007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28</xdr:row>
          <xdr:rowOff>371475</xdr:rowOff>
        </xdr:from>
        <xdr:to>
          <xdr:col>16</xdr:col>
          <xdr:colOff>904875</xdr:colOff>
          <xdr:row>28</xdr:row>
          <xdr:rowOff>590550</xdr:rowOff>
        </xdr:to>
        <xdr:sp macro="" textlink="">
          <xdr:nvSpPr>
            <xdr:cNvPr id="9331" name="Option Button 115" hidden="1">
              <a:extLst>
                <a:ext uri="{63B3BB69-23CF-44E3-9099-C40C66FF867C}">
                  <a14:compatExt spid="_x0000_s9331"/>
                </a:ext>
                <a:ext uri="{FF2B5EF4-FFF2-40B4-BE49-F238E27FC236}">
                  <a16:creationId xmlns:a16="http://schemas.microsoft.com/office/drawing/2014/main" xmlns="" id="{00000000-0008-0000-0800-00007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76200</xdr:rowOff>
        </xdr:from>
        <xdr:to>
          <xdr:col>17</xdr:col>
          <xdr:colOff>1400175</xdr:colOff>
          <xdr:row>29</xdr:row>
          <xdr:rowOff>657225</xdr:rowOff>
        </xdr:to>
        <xdr:sp macro="" textlink="">
          <xdr:nvSpPr>
            <xdr:cNvPr id="9332" name="Group Box 116" hidden="1">
              <a:extLst>
                <a:ext uri="{63B3BB69-23CF-44E3-9099-C40C66FF867C}">
                  <a14:compatExt spid="_x0000_s9332"/>
                </a:ext>
                <a:ext uri="{FF2B5EF4-FFF2-40B4-BE49-F238E27FC236}">
                  <a16:creationId xmlns:a16="http://schemas.microsoft.com/office/drawing/2014/main" xmlns="" id="{00000000-0008-0000-0800-00007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29</xdr:row>
          <xdr:rowOff>342900</xdr:rowOff>
        </xdr:from>
        <xdr:to>
          <xdr:col>15</xdr:col>
          <xdr:colOff>1209675</xdr:colOff>
          <xdr:row>29</xdr:row>
          <xdr:rowOff>561975</xdr:rowOff>
        </xdr:to>
        <xdr:sp macro="" textlink="">
          <xdr:nvSpPr>
            <xdr:cNvPr id="9333" name="Option Button 117" hidden="1">
              <a:extLst>
                <a:ext uri="{63B3BB69-23CF-44E3-9099-C40C66FF867C}">
                  <a14:compatExt spid="_x0000_s9333"/>
                </a:ext>
                <a:ext uri="{FF2B5EF4-FFF2-40B4-BE49-F238E27FC236}">
                  <a16:creationId xmlns:a16="http://schemas.microsoft.com/office/drawing/2014/main" xmlns="" id="{00000000-0008-0000-0800-00007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29</xdr:row>
          <xdr:rowOff>333375</xdr:rowOff>
        </xdr:from>
        <xdr:to>
          <xdr:col>16</xdr:col>
          <xdr:colOff>904875</xdr:colOff>
          <xdr:row>29</xdr:row>
          <xdr:rowOff>552450</xdr:rowOff>
        </xdr:to>
        <xdr:sp macro="" textlink="">
          <xdr:nvSpPr>
            <xdr:cNvPr id="9334" name="Option Button 118" hidden="1">
              <a:extLst>
                <a:ext uri="{63B3BB69-23CF-44E3-9099-C40C66FF867C}">
                  <a14:compatExt spid="_x0000_s9334"/>
                </a:ext>
                <a:ext uri="{FF2B5EF4-FFF2-40B4-BE49-F238E27FC236}">
                  <a16:creationId xmlns:a16="http://schemas.microsoft.com/office/drawing/2014/main" xmlns="" id="{00000000-0008-0000-0800-00007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30</xdr:row>
          <xdr:rowOff>95250</xdr:rowOff>
        </xdr:from>
        <xdr:to>
          <xdr:col>17</xdr:col>
          <xdr:colOff>1400175</xdr:colOff>
          <xdr:row>30</xdr:row>
          <xdr:rowOff>676275</xdr:rowOff>
        </xdr:to>
        <xdr:sp macro="" textlink="">
          <xdr:nvSpPr>
            <xdr:cNvPr id="9335" name="Group Box 119" hidden="1">
              <a:extLst>
                <a:ext uri="{63B3BB69-23CF-44E3-9099-C40C66FF867C}">
                  <a14:compatExt spid="_x0000_s9335"/>
                </a:ext>
                <a:ext uri="{FF2B5EF4-FFF2-40B4-BE49-F238E27FC236}">
                  <a16:creationId xmlns:a16="http://schemas.microsoft.com/office/drawing/2014/main" xmlns="" id="{00000000-0008-0000-0800-00007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30</xdr:row>
          <xdr:rowOff>361950</xdr:rowOff>
        </xdr:from>
        <xdr:to>
          <xdr:col>15</xdr:col>
          <xdr:colOff>1209675</xdr:colOff>
          <xdr:row>30</xdr:row>
          <xdr:rowOff>581025</xdr:rowOff>
        </xdr:to>
        <xdr:sp macro="" textlink="">
          <xdr:nvSpPr>
            <xdr:cNvPr id="9336" name="Option Button 120" hidden="1">
              <a:extLst>
                <a:ext uri="{63B3BB69-23CF-44E3-9099-C40C66FF867C}">
                  <a14:compatExt spid="_x0000_s9336"/>
                </a:ext>
                <a:ext uri="{FF2B5EF4-FFF2-40B4-BE49-F238E27FC236}">
                  <a16:creationId xmlns:a16="http://schemas.microsoft.com/office/drawing/2014/main" xmlns="" id="{00000000-0008-0000-0800-00007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30</xdr:row>
          <xdr:rowOff>352425</xdr:rowOff>
        </xdr:from>
        <xdr:to>
          <xdr:col>16</xdr:col>
          <xdr:colOff>904875</xdr:colOff>
          <xdr:row>30</xdr:row>
          <xdr:rowOff>571500</xdr:rowOff>
        </xdr:to>
        <xdr:sp macro="" textlink="">
          <xdr:nvSpPr>
            <xdr:cNvPr id="9337" name="Option Button 121" hidden="1">
              <a:extLst>
                <a:ext uri="{63B3BB69-23CF-44E3-9099-C40C66FF867C}">
                  <a14:compatExt spid="_x0000_s9337"/>
                </a:ext>
                <a:ext uri="{FF2B5EF4-FFF2-40B4-BE49-F238E27FC236}">
                  <a16:creationId xmlns:a16="http://schemas.microsoft.com/office/drawing/2014/main" xmlns="" id="{00000000-0008-0000-0800-00007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31</xdr:row>
          <xdr:rowOff>104775</xdr:rowOff>
        </xdr:from>
        <xdr:to>
          <xdr:col>17</xdr:col>
          <xdr:colOff>1400175</xdr:colOff>
          <xdr:row>31</xdr:row>
          <xdr:rowOff>685800</xdr:rowOff>
        </xdr:to>
        <xdr:sp macro="" textlink="">
          <xdr:nvSpPr>
            <xdr:cNvPr id="9338" name="Group Box 122" hidden="1">
              <a:extLst>
                <a:ext uri="{63B3BB69-23CF-44E3-9099-C40C66FF867C}">
                  <a14:compatExt spid="_x0000_s9338"/>
                </a:ext>
                <a:ext uri="{FF2B5EF4-FFF2-40B4-BE49-F238E27FC236}">
                  <a16:creationId xmlns:a16="http://schemas.microsoft.com/office/drawing/2014/main" xmlns="" id="{00000000-0008-0000-0800-00007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31</xdr:row>
          <xdr:rowOff>371475</xdr:rowOff>
        </xdr:from>
        <xdr:to>
          <xdr:col>15</xdr:col>
          <xdr:colOff>1209675</xdr:colOff>
          <xdr:row>31</xdr:row>
          <xdr:rowOff>590550</xdr:rowOff>
        </xdr:to>
        <xdr:sp macro="" textlink="">
          <xdr:nvSpPr>
            <xdr:cNvPr id="9339" name="Option Button 123" hidden="1">
              <a:extLst>
                <a:ext uri="{63B3BB69-23CF-44E3-9099-C40C66FF867C}">
                  <a14:compatExt spid="_x0000_s9339"/>
                </a:ext>
                <a:ext uri="{FF2B5EF4-FFF2-40B4-BE49-F238E27FC236}">
                  <a16:creationId xmlns:a16="http://schemas.microsoft.com/office/drawing/2014/main" xmlns="" id="{00000000-0008-0000-0800-00007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31</xdr:row>
          <xdr:rowOff>361950</xdr:rowOff>
        </xdr:from>
        <xdr:to>
          <xdr:col>16</xdr:col>
          <xdr:colOff>904875</xdr:colOff>
          <xdr:row>31</xdr:row>
          <xdr:rowOff>581025</xdr:rowOff>
        </xdr:to>
        <xdr:sp macro="" textlink="">
          <xdr:nvSpPr>
            <xdr:cNvPr id="9340" name="Option Button 124" hidden="1">
              <a:extLst>
                <a:ext uri="{63B3BB69-23CF-44E3-9099-C40C66FF867C}">
                  <a14:compatExt spid="_x0000_s9340"/>
                </a:ext>
                <a:ext uri="{FF2B5EF4-FFF2-40B4-BE49-F238E27FC236}">
                  <a16:creationId xmlns:a16="http://schemas.microsoft.com/office/drawing/2014/main" xmlns="" id="{00000000-0008-0000-0800-00007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32</xdr:row>
          <xdr:rowOff>76200</xdr:rowOff>
        </xdr:from>
        <xdr:to>
          <xdr:col>17</xdr:col>
          <xdr:colOff>1400175</xdr:colOff>
          <xdr:row>32</xdr:row>
          <xdr:rowOff>657225</xdr:rowOff>
        </xdr:to>
        <xdr:sp macro="" textlink="">
          <xdr:nvSpPr>
            <xdr:cNvPr id="9341" name="Group Box 125" hidden="1">
              <a:extLst>
                <a:ext uri="{63B3BB69-23CF-44E3-9099-C40C66FF867C}">
                  <a14:compatExt spid="_x0000_s9341"/>
                </a:ext>
                <a:ext uri="{FF2B5EF4-FFF2-40B4-BE49-F238E27FC236}">
                  <a16:creationId xmlns:a16="http://schemas.microsoft.com/office/drawing/2014/main" xmlns="" id="{00000000-0008-0000-0800-00007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32</xdr:row>
          <xdr:rowOff>342900</xdr:rowOff>
        </xdr:from>
        <xdr:to>
          <xdr:col>15</xdr:col>
          <xdr:colOff>1209675</xdr:colOff>
          <xdr:row>32</xdr:row>
          <xdr:rowOff>561975</xdr:rowOff>
        </xdr:to>
        <xdr:sp macro="" textlink="">
          <xdr:nvSpPr>
            <xdr:cNvPr id="9342" name="Option Button 126" hidden="1">
              <a:extLst>
                <a:ext uri="{63B3BB69-23CF-44E3-9099-C40C66FF867C}">
                  <a14:compatExt spid="_x0000_s9342"/>
                </a:ext>
                <a:ext uri="{FF2B5EF4-FFF2-40B4-BE49-F238E27FC236}">
                  <a16:creationId xmlns:a16="http://schemas.microsoft.com/office/drawing/2014/main" xmlns="" id="{00000000-0008-0000-0800-00007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32</xdr:row>
          <xdr:rowOff>333375</xdr:rowOff>
        </xdr:from>
        <xdr:to>
          <xdr:col>16</xdr:col>
          <xdr:colOff>904875</xdr:colOff>
          <xdr:row>32</xdr:row>
          <xdr:rowOff>552450</xdr:rowOff>
        </xdr:to>
        <xdr:sp macro="" textlink="">
          <xdr:nvSpPr>
            <xdr:cNvPr id="9343" name="Option Button 127" hidden="1">
              <a:extLst>
                <a:ext uri="{63B3BB69-23CF-44E3-9099-C40C66FF867C}">
                  <a14:compatExt spid="_x0000_s9343"/>
                </a:ext>
                <a:ext uri="{FF2B5EF4-FFF2-40B4-BE49-F238E27FC236}">
                  <a16:creationId xmlns:a16="http://schemas.microsoft.com/office/drawing/2014/main" xmlns="" id="{00000000-0008-0000-0800-00007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33</xdr:row>
          <xdr:rowOff>104775</xdr:rowOff>
        </xdr:from>
        <xdr:to>
          <xdr:col>17</xdr:col>
          <xdr:colOff>1400175</xdr:colOff>
          <xdr:row>33</xdr:row>
          <xdr:rowOff>685800</xdr:rowOff>
        </xdr:to>
        <xdr:sp macro="" textlink="">
          <xdr:nvSpPr>
            <xdr:cNvPr id="9344" name="Group Box 128" hidden="1">
              <a:extLst>
                <a:ext uri="{63B3BB69-23CF-44E3-9099-C40C66FF867C}">
                  <a14:compatExt spid="_x0000_s9344"/>
                </a:ext>
                <a:ext uri="{FF2B5EF4-FFF2-40B4-BE49-F238E27FC236}">
                  <a16:creationId xmlns:a16="http://schemas.microsoft.com/office/drawing/2014/main" xmlns="" id="{00000000-0008-0000-0800-00008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33</xdr:row>
          <xdr:rowOff>371475</xdr:rowOff>
        </xdr:from>
        <xdr:to>
          <xdr:col>15</xdr:col>
          <xdr:colOff>1219200</xdr:colOff>
          <xdr:row>33</xdr:row>
          <xdr:rowOff>590550</xdr:rowOff>
        </xdr:to>
        <xdr:sp macro="" textlink="">
          <xdr:nvSpPr>
            <xdr:cNvPr id="9345" name="Option Button 129" hidden="1">
              <a:extLst>
                <a:ext uri="{63B3BB69-23CF-44E3-9099-C40C66FF867C}">
                  <a14:compatExt spid="_x0000_s9345"/>
                </a:ext>
                <a:ext uri="{FF2B5EF4-FFF2-40B4-BE49-F238E27FC236}">
                  <a16:creationId xmlns:a16="http://schemas.microsoft.com/office/drawing/2014/main" xmlns="" id="{00000000-0008-0000-0800-00008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33</xdr:row>
          <xdr:rowOff>361950</xdr:rowOff>
        </xdr:from>
        <xdr:to>
          <xdr:col>16</xdr:col>
          <xdr:colOff>904875</xdr:colOff>
          <xdr:row>33</xdr:row>
          <xdr:rowOff>581025</xdr:rowOff>
        </xdr:to>
        <xdr:sp macro="" textlink="">
          <xdr:nvSpPr>
            <xdr:cNvPr id="9346" name="Option Button 130" hidden="1">
              <a:extLst>
                <a:ext uri="{63B3BB69-23CF-44E3-9099-C40C66FF867C}">
                  <a14:compatExt spid="_x0000_s9346"/>
                </a:ext>
                <a:ext uri="{FF2B5EF4-FFF2-40B4-BE49-F238E27FC236}">
                  <a16:creationId xmlns:a16="http://schemas.microsoft.com/office/drawing/2014/main" xmlns="" id="{00000000-0008-0000-0800-00008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95250</xdr:rowOff>
        </xdr:from>
        <xdr:to>
          <xdr:col>17</xdr:col>
          <xdr:colOff>1400175</xdr:colOff>
          <xdr:row>25</xdr:row>
          <xdr:rowOff>676275</xdr:rowOff>
        </xdr:to>
        <xdr:sp macro="" textlink="">
          <xdr:nvSpPr>
            <xdr:cNvPr id="9347" name="Group Box 131" hidden="1">
              <a:extLst>
                <a:ext uri="{63B3BB69-23CF-44E3-9099-C40C66FF867C}">
                  <a14:compatExt spid="_x0000_s9347"/>
                </a:ext>
                <a:ext uri="{FF2B5EF4-FFF2-40B4-BE49-F238E27FC236}">
                  <a16:creationId xmlns:a16="http://schemas.microsoft.com/office/drawing/2014/main" xmlns="" id="{00000000-0008-0000-0800-00008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25</xdr:row>
          <xdr:rowOff>361950</xdr:rowOff>
        </xdr:from>
        <xdr:to>
          <xdr:col>15</xdr:col>
          <xdr:colOff>1209675</xdr:colOff>
          <xdr:row>25</xdr:row>
          <xdr:rowOff>581025</xdr:rowOff>
        </xdr:to>
        <xdr:sp macro="" textlink="">
          <xdr:nvSpPr>
            <xdr:cNvPr id="9348" name="Option Button 132" hidden="1">
              <a:extLst>
                <a:ext uri="{63B3BB69-23CF-44E3-9099-C40C66FF867C}">
                  <a14:compatExt spid="_x0000_s9348"/>
                </a:ext>
                <a:ext uri="{FF2B5EF4-FFF2-40B4-BE49-F238E27FC236}">
                  <a16:creationId xmlns:a16="http://schemas.microsoft.com/office/drawing/2014/main" xmlns="" id="{00000000-0008-0000-0800-00008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1800225</xdr:colOff>
          <xdr:row>25</xdr:row>
          <xdr:rowOff>352425</xdr:rowOff>
        </xdr:from>
        <xdr:to>
          <xdr:col>16</xdr:col>
          <xdr:colOff>904875</xdr:colOff>
          <xdr:row>25</xdr:row>
          <xdr:rowOff>571500</xdr:rowOff>
        </xdr:to>
        <xdr:sp macro="" textlink="">
          <xdr:nvSpPr>
            <xdr:cNvPr id="9349" name="Option Button 133" hidden="1">
              <a:extLst>
                <a:ext uri="{63B3BB69-23CF-44E3-9099-C40C66FF867C}">
                  <a14:compatExt spid="_x0000_s9349"/>
                </a:ext>
                <a:ext uri="{FF2B5EF4-FFF2-40B4-BE49-F238E27FC236}">
                  <a16:creationId xmlns:a16="http://schemas.microsoft.com/office/drawing/2014/main" xmlns="" id="{00000000-0008-0000-0800-00008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0</xdr:colOff>
      <xdr:row>10</xdr:row>
      <xdr:rowOff>104775</xdr:rowOff>
    </xdr:from>
    <xdr:to>
      <xdr:col>13</xdr:col>
      <xdr:colOff>1552576</xdr:colOff>
      <xdr:row>13</xdr:row>
      <xdr:rowOff>0</xdr:rowOff>
    </xdr:to>
    <xdr:sp macro="" textlink="">
      <xdr:nvSpPr>
        <xdr:cNvPr id="102" name="Retângulo de cantos arredondados 101">
          <a:extLst>
            <a:ext uri="{FF2B5EF4-FFF2-40B4-BE49-F238E27FC236}">
              <a16:creationId xmlns:a16="http://schemas.microsoft.com/office/drawing/2014/main" xmlns="" id="{00000000-0008-0000-0800-000066000000}"/>
            </a:ext>
          </a:extLst>
        </xdr:cNvPr>
        <xdr:cNvSpPr/>
      </xdr:nvSpPr>
      <xdr:spPr>
        <a:xfrm>
          <a:off x="8620125" y="2181225"/>
          <a:ext cx="1552576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/>
            <a:t>Evento 3</a:t>
          </a:r>
          <a:endParaRPr lang="pt-BR" sz="2400" b="1" baseline="0"/>
        </a:p>
      </xdr:txBody>
    </xdr:sp>
    <xdr:clientData/>
  </xdr:twoCellAnchor>
  <xdr:twoCellAnchor>
    <xdr:from>
      <xdr:col>14</xdr:col>
      <xdr:colOff>1186575</xdr:colOff>
      <xdr:row>4</xdr:row>
      <xdr:rowOff>28575</xdr:rowOff>
    </xdr:from>
    <xdr:to>
      <xdr:col>15</xdr:col>
      <xdr:colOff>276225</xdr:colOff>
      <xdr:row>5</xdr:row>
      <xdr:rowOff>87843</xdr:rowOff>
    </xdr:to>
    <xdr:sp macro="" textlink="">
      <xdr:nvSpPr>
        <xdr:cNvPr id="103" name="Seta para a direita 10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67000000}"/>
            </a:ext>
          </a:extLst>
        </xdr:cNvPr>
        <xdr:cNvSpPr/>
      </xdr:nvSpPr>
      <xdr:spPr>
        <a:xfrm rot="10800000">
          <a:off x="12226050" y="790575"/>
          <a:ext cx="385050" cy="249768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14</xdr:col>
      <xdr:colOff>1409700</xdr:colOff>
      <xdr:row>38</xdr:row>
      <xdr:rowOff>85725</xdr:rowOff>
    </xdr:to>
    <xdr:sp macro="" textlink="">
      <xdr:nvSpPr>
        <xdr:cNvPr id="104" name="Retângulo de cantos arredondados 103">
          <a:extLst>
            <a:ext uri="{FF2B5EF4-FFF2-40B4-BE49-F238E27FC236}">
              <a16:creationId xmlns:a16="http://schemas.microsoft.com/office/drawing/2014/main" xmlns="" id="{00000000-0008-0000-0800-000068000000}"/>
            </a:ext>
          </a:extLst>
        </xdr:cNvPr>
        <xdr:cNvSpPr/>
      </xdr:nvSpPr>
      <xdr:spPr>
        <a:xfrm>
          <a:off x="8620125" y="15220950"/>
          <a:ext cx="3714750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 baseline="0"/>
            <a:t>Questionário de Satisfação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24</xdr:row>
          <xdr:rowOff>85725</xdr:rowOff>
        </xdr:from>
        <xdr:to>
          <xdr:col>23</xdr:col>
          <xdr:colOff>1400175</xdr:colOff>
          <xdr:row>24</xdr:row>
          <xdr:rowOff>666750</xdr:rowOff>
        </xdr:to>
        <xdr:sp macro="" textlink="">
          <xdr:nvSpPr>
            <xdr:cNvPr id="9350" name="Group Box 134" hidden="1">
              <a:extLst>
                <a:ext uri="{63B3BB69-23CF-44E3-9099-C40C66FF867C}">
                  <a14:compatExt spid="_x0000_s9350"/>
                </a:ext>
                <a:ext uri="{FF2B5EF4-FFF2-40B4-BE49-F238E27FC236}">
                  <a16:creationId xmlns:a16="http://schemas.microsoft.com/office/drawing/2014/main" xmlns="" id="{00000000-0008-0000-0800-00008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24</xdr:row>
          <xdr:rowOff>352425</xdr:rowOff>
        </xdr:from>
        <xdr:to>
          <xdr:col>21</xdr:col>
          <xdr:colOff>1209675</xdr:colOff>
          <xdr:row>24</xdr:row>
          <xdr:rowOff>571500</xdr:rowOff>
        </xdr:to>
        <xdr:sp macro="" textlink="">
          <xdr:nvSpPr>
            <xdr:cNvPr id="9351" name="Option Button 135" hidden="1">
              <a:extLst>
                <a:ext uri="{63B3BB69-23CF-44E3-9099-C40C66FF867C}">
                  <a14:compatExt spid="_x0000_s9351"/>
                </a:ext>
                <a:ext uri="{FF2B5EF4-FFF2-40B4-BE49-F238E27FC236}">
                  <a16:creationId xmlns:a16="http://schemas.microsoft.com/office/drawing/2014/main" xmlns="" id="{00000000-0008-0000-0800-00008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24</xdr:row>
          <xdr:rowOff>342900</xdr:rowOff>
        </xdr:from>
        <xdr:to>
          <xdr:col>22</xdr:col>
          <xdr:colOff>904875</xdr:colOff>
          <xdr:row>24</xdr:row>
          <xdr:rowOff>561975</xdr:rowOff>
        </xdr:to>
        <xdr:sp macro="" textlink="">
          <xdr:nvSpPr>
            <xdr:cNvPr id="9352" name="Option Button 136" hidden="1">
              <a:extLst>
                <a:ext uri="{63B3BB69-23CF-44E3-9099-C40C66FF867C}">
                  <a14:compatExt spid="_x0000_s9352"/>
                </a:ext>
                <a:ext uri="{FF2B5EF4-FFF2-40B4-BE49-F238E27FC236}">
                  <a16:creationId xmlns:a16="http://schemas.microsoft.com/office/drawing/2014/main" xmlns="" id="{00000000-0008-0000-0800-00008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26</xdr:row>
          <xdr:rowOff>95250</xdr:rowOff>
        </xdr:from>
        <xdr:to>
          <xdr:col>23</xdr:col>
          <xdr:colOff>1400175</xdr:colOff>
          <xdr:row>26</xdr:row>
          <xdr:rowOff>676275</xdr:rowOff>
        </xdr:to>
        <xdr:sp macro="" textlink="">
          <xdr:nvSpPr>
            <xdr:cNvPr id="9353" name="Group Box 137" hidden="1">
              <a:extLst>
                <a:ext uri="{63B3BB69-23CF-44E3-9099-C40C66FF867C}">
                  <a14:compatExt spid="_x0000_s9353"/>
                </a:ext>
                <a:ext uri="{FF2B5EF4-FFF2-40B4-BE49-F238E27FC236}">
                  <a16:creationId xmlns:a16="http://schemas.microsoft.com/office/drawing/2014/main" xmlns="" id="{00000000-0008-0000-0800-00008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26</xdr:row>
          <xdr:rowOff>361950</xdr:rowOff>
        </xdr:from>
        <xdr:to>
          <xdr:col>21</xdr:col>
          <xdr:colOff>1209675</xdr:colOff>
          <xdr:row>26</xdr:row>
          <xdr:rowOff>581025</xdr:rowOff>
        </xdr:to>
        <xdr:sp macro="" textlink="">
          <xdr:nvSpPr>
            <xdr:cNvPr id="9354" name="Option Button 138" hidden="1">
              <a:extLst>
                <a:ext uri="{63B3BB69-23CF-44E3-9099-C40C66FF867C}">
                  <a14:compatExt spid="_x0000_s9354"/>
                </a:ext>
                <a:ext uri="{FF2B5EF4-FFF2-40B4-BE49-F238E27FC236}">
                  <a16:creationId xmlns:a16="http://schemas.microsoft.com/office/drawing/2014/main" xmlns="" id="{00000000-0008-0000-0800-00008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26</xdr:row>
          <xdr:rowOff>352425</xdr:rowOff>
        </xdr:from>
        <xdr:to>
          <xdr:col>22</xdr:col>
          <xdr:colOff>904875</xdr:colOff>
          <xdr:row>26</xdr:row>
          <xdr:rowOff>571500</xdr:rowOff>
        </xdr:to>
        <xdr:sp macro="" textlink="">
          <xdr:nvSpPr>
            <xdr:cNvPr id="9355" name="Option Button 139" hidden="1">
              <a:extLst>
                <a:ext uri="{63B3BB69-23CF-44E3-9099-C40C66FF867C}">
                  <a14:compatExt spid="_x0000_s9355"/>
                </a:ext>
                <a:ext uri="{FF2B5EF4-FFF2-40B4-BE49-F238E27FC236}">
                  <a16:creationId xmlns:a16="http://schemas.microsoft.com/office/drawing/2014/main" xmlns="" id="{00000000-0008-0000-0800-00008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27</xdr:row>
          <xdr:rowOff>85725</xdr:rowOff>
        </xdr:from>
        <xdr:to>
          <xdr:col>23</xdr:col>
          <xdr:colOff>1400175</xdr:colOff>
          <xdr:row>27</xdr:row>
          <xdr:rowOff>666750</xdr:rowOff>
        </xdr:to>
        <xdr:sp macro="" textlink="">
          <xdr:nvSpPr>
            <xdr:cNvPr id="9356" name="Group Box 140" hidden="1">
              <a:extLst>
                <a:ext uri="{63B3BB69-23CF-44E3-9099-C40C66FF867C}">
                  <a14:compatExt spid="_x0000_s9356"/>
                </a:ext>
                <a:ext uri="{FF2B5EF4-FFF2-40B4-BE49-F238E27FC236}">
                  <a16:creationId xmlns:a16="http://schemas.microsoft.com/office/drawing/2014/main" xmlns="" id="{00000000-0008-0000-0800-00008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27</xdr:row>
          <xdr:rowOff>352425</xdr:rowOff>
        </xdr:from>
        <xdr:to>
          <xdr:col>21</xdr:col>
          <xdr:colOff>1209675</xdr:colOff>
          <xdr:row>27</xdr:row>
          <xdr:rowOff>571500</xdr:rowOff>
        </xdr:to>
        <xdr:sp macro="" textlink="">
          <xdr:nvSpPr>
            <xdr:cNvPr id="9357" name="Option Button 141" hidden="1">
              <a:extLst>
                <a:ext uri="{63B3BB69-23CF-44E3-9099-C40C66FF867C}">
                  <a14:compatExt spid="_x0000_s9357"/>
                </a:ext>
                <a:ext uri="{FF2B5EF4-FFF2-40B4-BE49-F238E27FC236}">
                  <a16:creationId xmlns:a16="http://schemas.microsoft.com/office/drawing/2014/main" xmlns="" id="{00000000-0008-0000-0800-00008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27</xdr:row>
          <xdr:rowOff>342900</xdr:rowOff>
        </xdr:from>
        <xdr:to>
          <xdr:col>22</xdr:col>
          <xdr:colOff>904875</xdr:colOff>
          <xdr:row>27</xdr:row>
          <xdr:rowOff>561975</xdr:rowOff>
        </xdr:to>
        <xdr:sp macro="" textlink="">
          <xdr:nvSpPr>
            <xdr:cNvPr id="9358" name="Option Button 142" hidden="1">
              <a:extLst>
                <a:ext uri="{63B3BB69-23CF-44E3-9099-C40C66FF867C}">
                  <a14:compatExt spid="_x0000_s9358"/>
                </a:ext>
                <a:ext uri="{FF2B5EF4-FFF2-40B4-BE49-F238E27FC236}">
                  <a16:creationId xmlns:a16="http://schemas.microsoft.com/office/drawing/2014/main" xmlns="" id="{00000000-0008-0000-0800-00008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28</xdr:row>
          <xdr:rowOff>114300</xdr:rowOff>
        </xdr:from>
        <xdr:to>
          <xdr:col>23</xdr:col>
          <xdr:colOff>1400175</xdr:colOff>
          <xdr:row>28</xdr:row>
          <xdr:rowOff>695325</xdr:rowOff>
        </xdr:to>
        <xdr:sp macro="" textlink="">
          <xdr:nvSpPr>
            <xdr:cNvPr id="9359" name="Group Box 143" hidden="1">
              <a:extLst>
                <a:ext uri="{63B3BB69-23CF-44E3-9099-C40C66FF867C}">
                  <a14:compatExt spid="_x0000_s9359"/>
                </a:ext>
                <a:ext uri="{FF2B5EF4-FFF2-40B4-BE49-F238E27FC236}">
                  <a16:creationId xmlns:a16="http://schemas.microsoft.com/office/drawing/2014/main" xmlns="" id="{00000000-0008-0000-0800-00008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28</xdr:row>
          <xdr:rowOff>381000</xdr:rowOff>
        </xdr:from>
        <xdr:to>
          <xdr:col>21</xdr:col>
          <xdr:colOff>1209675</xdr:colOff>
          <xdr:row>28</xdr:row>
          <xdr:rowOff>600075</xdr:rowOff>
        </xdr:to>
        <xdr:sp macro="" textlink="">
          <xdr:nvSpPr>
            <xdr:cNvPr id="9360" name="Option Button 144" hidden="1">
              <a:extLst>
                <a:ext uri="{63B3BB69-23CF-44E3-9099-C40C66FF867C}">
                  <a14:compatExt spid="_x0000_s9360"/>
                </a:ext>
                <a:ext uri="{FF2B5EF4-FFF2-40B4-BE49-F238E27FC236}">
                  <a16:creationId xmlns:a16="http://schemas.microsoft.com/office/drawing/2014/main" xmlns="" id="{00000000-0008-0000-0800-00009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28</xdr:row>
          <xdr:rowOff>371475</xdr:rowOff>
        </xdr:from>
        <xdr:to>
          <xdr:col>22</xdr:col>
          <xdr:colOff>904875</xdr:colOff>
          <xdr:row>28</xdr:row>
          <xdr:rowOff>590550</xdr:rowOff>
        </xdr:to>
        <xdr:sp macro="" textlink="">
          <xdr:nvSpPr>
            <xdr:cNvPr id="9361" name="Option Button 145" hidden="1">
              <a:extLst>
                <a:ext uri="{63B3BB69-23CF-44E3-9099-C40C66FF867C}">
                  <a14:compatExt spid="_x0000_s9361"/>
                </a:ext>
                <a:ext uri="{FF2B5EF4-FFF2-40B4-BE49-F238E27FC236}">
                  <a16:creationId xmlns:a16="http://schemas.microsoft.com/office/drawing/2014/main" xmlns="" id="{00000000-0008-0000-0800-00009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76200</xdr:rowOff>
        </xdr:from>
        <xdr:to>
          <xdr:col>23</xdr:col>
          <xdr:colOff>1400175</xdr:colOff>
          <xdr:row>29</xdr:row>
          <xdr:rowOff>657225</xdr:rowOff>
        </xdr:to>
        <xdr:sp macro="" textlink="">
          <xdr:nvSpPr>
            <xdr:cNvPr id="9362" name="Group Box 146" hidden="1">
              <a:extLst>
                <a:ext uri="{63B3BB69-23CF-44E3-9099-C40C66FF867C}">
                  <a14:compatExt spid="_x0000_s9362"/>
                </a:ext>
                <a:ext uri="{FF2B5EF4-FFF2-40B4-BE49-F238E27FC236}">
                  <a16:creationId xmlns:a16="http://schemas.microsoft.com/office/drawing/2014/main" xmlns="" id="{00000000-0008-0000-0800-00009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29</xdr:row>
          <xdr:rowOff>342900</xdr:rowOff>
        </xdr:from>
        <xdr:to>
          <xdr:col>21</xdr:col>
          <xdr:colOff>1209675</xdr:colOff>
          <xdr:row>29</xdr:row>
          <xdr:rowOff>561975</xdr:rowOff>
        </xdr:to>
        <xdr:sp macro="" textlink="">
          <xdr:nvSpPr>
            <xdr:cNvPr id="9363" name="Option Button 147" hidden="1">
              <a:extLst>
                <a:ext uri="{63B3BB69-23CF-44E3-9099-C40C66FF867C}">
                  <a14:compatExt spid="_x0000_s9363"/>
                </a:ext>
                <a:ext uri="{FF2B5EF4-FFF2-40B4-BE49-F238E27FC236}">
                  <a16:creationId xmlns:a16="http://schemas.microsoft.com/office/drawing/2014/main" xmlns="" id="{00000000-0008-0000-0800-00009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29</xdr:row>
          <xdr:rowOff>333375</xdr:rowOff>
        </xdr:from>
        <xdr:to>
          <xdr:col>22</xdr:col>
          <xdr:colOff>904875</xdr:colOff>
          <xdr:row>29</xdr:row>
          <xdr:rowOff>552450</xdr:rowOff>
        </xdr:to>
        <xdr:sp macro="" textlink="">
          <xdr:nvSpPr>
            <xdr:cNvPr id="9364" name="Option Button 148" hidden="1">
              <a:extLst>
                <a:ext uri="{63B3BB69-23CF-44E3-9099-C40C66FF867C}">
                  <a14:compatExt spid="_x0000_s9364"/>
                </a:ext>
                <a:ext uri="{FF2B5EF4-FFF2-40B4-BE49-F238E27FC236}">
                  <a16:creationId xmlns:a16="http://schemas.microsoft.com/office/drawing/2014/main" xmlns="" id="{00000000-0008-0000-0800-00009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95250</xdr:rowOff>
        </xdr:from>
        <xdr:to>
          <xdr:col>23</xdr:col>
          <xdr:colOff>1400175</xdr:colOff>
          <xdr:row>30</xdr:row>
          <xdr:rowOff>676275</xdr:rowOff>
        </xdr:to>
        <xdr:sp macro="" textlink="">
          <xdr:nvSpPr>
            <xdr:cNvPr id="9365" name="Group Box 149" hidden="1">
              <a:extLst>
                <a:ext uri="{63B3BB69-23CF-44E3-9099-C40C66FF867C}">
                  <a14:compatExt spid="_x0000_s9365"/>
                </a:ext>
                <a:ext uri="{FF2B5EF4-FFF2-40B4-BE49-F238E27FC236}">
                  <a16:creationId xmlns:a16="http://schemas.microsoft.com/office/drawing/2014/main" xmlns="" id="{00000000-0008-0000-0800-00009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30</xdr:row>
          <xdr:rowOff>361950</xdr:rowOff>
        </xdr:from>
        <xdr:to>
          <xdr:col>21</xdr:col>
          <xdr:colOff>1209675</xdr:colOff>
          <xdr:row>30</xdr:row>
          <xdr:rowOff>581025</xdr:rowOff>
        </xdr:to>
        <xdr:sp macro="" textlink="">
          <xdr:nvSpPr>
            <xdr:cNvPr id="9366" name="Option Button 150" hidden="1">
              <a:extLst>
                <a:ext uri="{63B3BB69-23CF-44E3-9099-C40C66FF867C}">
                  <a14:compatExt spid="_x0000_s9366"/>
                </a:ext>
                <a:ext uri="{FF2B5EF4-FFF2-40B4-BE49-F238E27FC236}">
                  <a16:creationId xmlns:a16="http://schemas.microsoft.com/office/drawing/2014/main" xmlns="" id="{00000000-0008-0000-0800-00009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30</xdr:row>
          <xdr:rowOff>352425</xdr:rowOff>
        </xdr:from>
        <xdr:to>
          <xdr:col>22</xdr:col>
          <xdr:colOff>904875</xdr:colOff>
          <xdr:row>30</xdr:row>
          <xdr:rowOff>571500</xdr:rowOff>
        </xdr:to>
        <xdr:sp macro="" textlink="">
          <xdr:nvSpPr>
            <xdr:cNvPr id="9367" name="Option Button 151" hidden="1">
              <a:extLst>
                <a:ext uri="{63B3BB69-23CF-44E3-9099-C40C66FF867C}">
                  <a14:compatExt spid="_x0000_s9367"/>
                </a:ext>
                <a:ext uri="{FF2B5EF4-FFF2-40B4-BE49-F238E27FC236}">
                  <a16:creationId xmlns:a16="http://schemas.microsoft.com/office/drawing/2014/main" xmlns="" id="{00000000-0008-0000-0800-00009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31</xdr:row>
          <xdr:rowOff>104775</xdr:rowOff>
        </xdr:from>
        <xdr:to>
          <xdr:col>23</xdr:col>
          <xdr:colOff>1400175</xdr:colOff>
          <xdr:row>31</xdr:row>
          <xdr:rowOff>685800</xdr:rowOff>
        </xdr:to>
        <xdr:sp macro="" textlink="">
          <xdr:nvSpPr>
            <xdr:cNvPr id="9368" name="Group Box 152" hidden="1">
              <a:extLst>
                <a:ext uri="{63B3BB69-23CF-44E3-9099-C40C66FF867C}">
                  <a14:compatExt spid="_x0000_s9368"/>
                </a:ext>
                <a:ext uri="{FF2B5EF4-FFF2-40B4-BE49-F238E27FC236}">
                  <a16:creationId xmlns:a16="http://schemas.microsoft.com/office/drawing/2014/main" xmlns="" id="{00000000-0008-0000-0800-00009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31</xdr:row>
          <xdr:rowOff>371475</xdr:rowOff>
        </xdr:from>
        <xdr:to>
          <xdr:col>21</xdr:col>
          <xdr:colOff>1209675</xdr:colOff>
          <xdr:row>31</xdr:row>
          <xdr:rowOff>590550</xdr:rowOff>
        </xdr:to>
        <xdr:sp macro="" textlink="">
          <xdr:nvSpPr>
            <xdr:cNvPr id="9369" name="Option Button 153" hidden="1">
              <a:extLst>
                <a:ext uri="{63B3BB69-23CF-44E3-9099-C40C66FF867C}">
                  <a14:compatExt spid="_x0000_s9369"/>
                </a:ext>
                <a:ext uri="{FF2B5EF4-FFF2-40B4-BE49-F238E27FC236}">
                  <a16:creationId xmlns:a16="http://schemas.microsoft.com/office/drawing/2014/main" xmlns="" id="{00000000-0008-0000-0800-00009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31</xdr:row>
          <xdr:rowOff>361950</xdr:rowOff>
        </xdr:from>
        <xdr:to>
          <xdr:col>22</xdr:col>
          <xdr:colOff>904875</xdr:colOff>
          <xdr:row>31</xdr:row>
          <xdr:rowOff>581025</xdr:rowOff>
        </xdr:to>
        <xdr:sp macro="" textlink="">
          <xdr:nvSpPr>
            <xdr:cNvPr id="9370" name="Option Button 154" hidden="1">
              <a:extLst>
                <a:ext uri="{63B3BB69-23CF-44E3-9099-C40C66FF867C}">
                  <a14:compatExt spid="_x0000_s9370"/>
                </a:ext>
                <a:ext uri="{FF2B5EF4-FFF2-40B4-BE49-F238E27FC236}">
                  <a16:creationId xmlns:a16="http://schemas.microsoft.com/office/drawing/2014/main" xmlns="" id="{00000000-0008-0000-0800-00009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32</xdr:row>
          <xdr:rowOff>76200</xdr:rowOff>
        </xdr:from>
        <xdr:to>
          <xdr:col>23</xdr:col>
          <xdr:colOff>1400175</xdr:colOff>
          <xdr:row>32</xdr:row>
          <xdr:rowOff>657225</xdr:rowOff>
        </xdr:to>
        <xdr:sp macro="" textlink="">
          <xdr:nvSpPr>
            <xdr:cNvPr id="9371" name="Group Box 155" hidden="1">
              <a:extLst>
                <a:ext uri="{63B3BB69-23CF-44E3-9099-C40C66FF867C}">
                  <a14:compatExt spid="_x0000_s9371"/>
                </a:ext>
                <a:ext uri="{FF2B5EF4-FFF2-40B4-BE49-F238E27FC236}">
                  <a16:creationId xmlns:a16="http://schemas.microsoft.com/office/drawing/2014/main" xmlns="" id="{00000000-0008-0000-0800-00009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32</xdr:row>
          <xdr:rowOff>342900</xdr:rowOff>
        </xdr:from>
        <xdr:to>
          <xdr:col>21</xdr:col>
          <xdr:colOff>1209675</xdr:colOff>
          <xdr:row>32</xdr:row>
          <xdr:rowOff>561975</xdr:rowOff>
        </xdr:to>
        <xdr:sp macro="" textlink="">
          <xdr:nvSpPr>
            <xdr:cNvPr id="9372" name="Option Button 156" hidden="1">
              <a:extLst>
                <a:ext uri="{63B3BB69-23CF-44E3-9099-C40C66FF867C}">
                  <a14:compatExt spid="_x0000_s9372"/>
                </a:ext>
                <a:ext uri="{FF2B5EF4-FFF2-40B4-BE49-F238E27FC236}">
                  <a16:creationId xmlns:a16="http://schemas.microsoft.com/office/drawing/2014/main" xmlns="" id="{00000000-0008-0000-0800-00009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32</xdr:row>
          <xdr:rowOff>333375</xdr:rowOff>
        </xdr:from>
        <xdr:to>
          <xdr:col>22</xdr:col>
          <xdr:colOff>904875</xdr:colOff>
          <xdr:row>32</xdr:row>
          <xdr:rowOff>552450</xdr:rowOff>
        </xdr:to>
        <xdr:sp macro="" textlink="">
          <xdr:nvSpPr>
            <xdr:cNvPr id="9373" name="Option Button 157" hidden="1">
              <a:extLst>
                <a:ext uri="{63B3BB69-23CF-44E3-9099-C40C66FF867C}">
                  <a14:compatExt spid="_x0000_s9373"/>
                </a:ext>
                <a:ext uri="{FF2B5EF4-FFF2-40B4-BE49-F238E27FC236}">
                  <a16:creationId xmlns:a16="http://schemas.microsoft.com/office/drawing/2014/main" xmlns="" id="{00000000-0008-0000-0800-00009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33</xdr:row>
          <xdr:rowOff>104775</xdr:rowOff>
        </xdr:from>
        <xdr:to>
          <xdr:col>23</xdr:col>
          <xdr:colOff>1400175</xdr:colOff>
          <xdr:row>33</xdr:row>
          <xdr:rowOff>685800</xdr:rowOff>
        </xdr:to>
        <xdr:sp macro="" textlink="">
          <xdr:nvSpPr>
            <xdr:cNvPr id="9374" name="Group Box 158" hidden="1">
              <a:extLst>
                <a:ext uri="{63B3BB69-23CF-44E3-9099-C40C66FF867C}">
                  <a14:compatExt spid="_x0000_s9374"/>
                </a:ext>
                <a:ext uri="{FF2B5EF4-FFF2-40B4-BE49-F238E27FC236}">
                  <a16:creationId xmlns:a16="http://schemas.microsoft.com/office/drawing/2014/main" xmlns="" id="{00000000-0008-0000-0800-00009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33</xdr:row>
          <xdr:rowOff>371475</xdr:rowOff>
        </xdr:from>
        <xdr:to>
          <xdr:col>21</xdr:col>
          <xdr:colOff>1209675</xdr:colOff>
          <xdr:row>33</xdr:row>
          <xdr:rowOff>590550</xdr:rowOff>
        </xdr:to>
        <xdr:sp macro="" textlink="">
          <xdr:nvSpPr>
            <xdr:cNvPr id="9375" name="Option Button 159" hidden="1">
              <a:extLst>
                <a:ext uri="{63B3BB69-23CF-44E3-9099-C40C66FF867C}">
                  <a14:compatExt spid="_x0000_s9375"/>
                </a:ext>
                <a:ext uri="{FF2B5EF4-FFF2-40B4-BE49-F238E27FC236}">
                  <a16:creationId xmlns:a16="http://schemas.microsoft.com/office/drawing/2014/main" xmlns="" id="{00000000-0008-0000-0800-00009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33</xdr:row>
          <xdr:rowOff>361950</xdr:rowOff>
        </xdr:from>
        <xdr:to>
          <xdr:col>22</xdr:col>
          <xdr:colOff>904875</xdr:colOff>
          <xdr:row>33</xdr:row>
          <xdr:rowOff>581025</xdr:rowOff>
        </xdr:to>
        <xdr:sp macro="" textlink="">
          <xdr:nvSpPr>
            <xdr:cNvPr id="9376" name="Option Button 160" hidden="1">
              <a:extLst>
                <a:ext uri="{63B3BB69-23CF-44E3-9099-C40C66FF867C}">
                  <a14:compatExt spid="_x0000_s9376"/>
                </a:ext>
                <a:ext uri="{FF2B5EF4-FFF2-40B4-BE49-F238E27FC236}">
                  <a16:creationId xmlns:a16="http://schemas.microsoft.com/office/drawing/2014/main" xmlns="" id="{00000000-0008-0000-0800-0000A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25</xdr:row>
          <xdr:rowOff>95250</xdr:rowOff>
        </xdr:from>
        <xdr:to>
          <xdr:col>23</xdr:col>
          <xdr:colOff>1400175</xdr:colOff>
          <xdr:row>25</xdr:row>
          <xdr:rowOff>676275</xdr:rowOff>
        </xdr:to>
        <xdr:sp macro="" textlink="">
          <xdr:nvSpPr>
            <xdr:cNvPr id="9377" name="Group Box 161" hidden="1">
              <a:extLst>
                <a:ext uri="{63B3BB69-23CF-44E3-9099-C40C66FF867C}">
                  <a14:compatExt spid="_x0000_s9377"/>
                </a:ext>
                <a:ext uri="{FF2B5EF4-FFF2-40B4-BE49-F238E27FC236}">
                  <a16:creationId xmlns:a16="http://schemas.microsoft.com/office/drawing/2014/main" xmlns="" id="{00000000-0008-0000-0800-0000A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304800</xdr:colOff>
          <xdr:row>25</xdr:row>
          <xdr:rowOff>361950</xdr:rowOff>
        </xdr:from>
        <xdr:to>
          <xdr:col>21</xdr:col>
          <xdr:colOff>1209675</xdr:colOff>
          <xdr:row>25</xdr:row>
          <xdr:rowOff>581025</xdr:rowOff>
        </xdr:to>
        <xdr:sp macro="" textlink="">
          <xdr:nvSpPr>
            <xdr:cNvPr id="9378" name="Option Button 162" hidden="1">
              <a:extLst>
                <a:ext uri="{63B3BB69-23CF-44E3-9099-C40C66FF867C}">
                  <a14:compatExt spid="_x0000_s9378"/>
                </a:ext>
                <a:ext uri="{FF2B5EF4-FFF2-40B4-BE49-F238E27FC236}">
                  <a16:creationId xmlns:a16="http://schemas.microsoft.com/office/drawing/2014/main" xmlns="" id="{00000000-0008-0000-0800-0000A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1800225</xdr:colOff>
          <xdr:row>25</xdr:row>
          <xdr:rowOff>352425</xdr:rowOff>
        </xdr:from>
        <xdr:to>
          <xdr:col>22</xdr:col>
          <xdr:colOff>904875</xdr:colOff>
          <xdr:row>25</xdr:row>
          <xdr:rowOff>571500</xdr:rowOff>
        </xdr:to>
        <xdr:sp macro="" textlink="">
          <xdr:nvSpPr>
            <xdr:cNvPr id="9379" name="Option Button 163" hidden="1">
              <a:extLst>
                <a:ext uri="{63B3BB69-23CF-44E3-9099-C40C66FF867C}">
                  <a14:compatExt spid="_x0000_s9379"/>
                </a:ext>
                <a:ext uri="{FF2B5EF4-FFF2-40B4-BE49-F238E27FC236}">
                  <a16:creationId xmlns:a16="http://schemas.microsoft.com/office/drawing/2014/main" xmlns="" id="{00000000-0008-0000-0800-0000A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19</xdr:col>
      <xdr:colOff>0</xdr:colOff>
      <xdr:row>10</xdr:row>
      <xdr:rowOff>104775</xdr:rowOff>
    </xdr:from>
    <xdr:to>
      <xdr:col>19</xdr:col>
      <xdr:colOff>1552576</xdr:colOff>
      <xdr:row>13</xdr:row>
      <xdr:rowOff>0</xdr:rowOff>
    </xdr:to>
    <xdr:sp macro="" textlink="">
      <xdr:nvSpPr>
        <xdr:cNvPr id="135" name="Retângulo de cantos arredondados 134">
          <a:extLst>
            <a:ext uri="{FF2B5EF4-FFF2-40B4-BE49-F238E27FC236}">
              <a16:creationId xmlns:a16="http://schemas.microsoft.com/office/drawing/2014/main" xmlns="" id="{00000000-0008-0000-0800-000087000000}"/>
            </a:ext>
          </a:extLst>
        </xdr:cNvPr>
        <xdr:cNvSpPr/>
      </xdr:nvSpPr>
      <xdr:spPr>
        <a:xfrm>
          <a:off x="17030700" y="2181225"/>
          <a:ext cx="1552576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/>
            <a:t>Evento 4</a:t>
          </a:r>
          <a:endParaRPr lang="pt-BR" sz="2400" b="1" baseline="0"/>
        </a:p>
      </xdr:txBody>
    </xdr:sp>
    <xdr:clientData/>
  </xdr:twoCellAnchor>
  <xdr:twoCellAnchor>
    <xdr:from>
      <xdr:col>20</xdr:col>
      <xdr:colOff>1186575</xdr:colOff>
      <xdr:row>4</xdr:row>
      <xdr:rowOff>28575</xdr:rowOff>
    </xdr:from>
    <xdr:to>
      <xdr:col>21</xdr:col>
      <xdr:colOff>276225</xdr:colOff>
      <xdr:row>5</xdr:row>
      <xdr:rowOff>87843</xdr:rowOff>
    </xdr:to>
    <xdr:sp macro="" textlink="">
      <xdr:nvSpPr>
        <xdr:cNvPr id="136" name="Seta para a direita 1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88000000}"/>
            </a:ext>
          </a:extLst>
        </xdr:cNvPr>
        <xdr:cNvSpPr/>
      </xdr:nvSpPr>
      <xdr:spPr>
        <a:xfrm rot="10800000">
          <a:off x="20636625" y="790575"/>
          <a:ext cx="385050" cy="249768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20</xdr:col>
      <xdr:colOff>1409700</xdr:colOff>
      <xdr:row>38</xdr:row>
      <xdr:rowOff>85725</xdr:rowOff>
    </xdr:to>
    <xdr:sp macro="" textlink="">
      <xdr:nvSpPr>
        <xdr:cNvPr id="137" name="Retângulo de cantos arredondados 136">
          <a:extLst>
            <a:ext uri="{FF2B5EF4-FFF2-40B4-BE49-F238E27FC236}">
              <a16:creationId xmlns:a16="http://schemas.microsoft.com/office/drawing/2014/main" xmlns="" id="{00000000-0008-0000-0800-000089000000}"/>
            </a:ext>
          </a:extLst>
        </xdr:cNvPr>
        <xdr:cNvSpPr/>
      </xdr:nvSpPr>
      <xdr:spPr>
        <a:xfrm>
          <a:off x="17030700" y="15220950"/>
          <a:ext cx="3714750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 baseline="0"/>
            <a:t>Questionário de Satisfação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24</xdr:row>
          <xdr:rowOff>85725</xdr:rowOff>
        </xdr:from>
        <xdr:to>
          <xdr:col>29</xdr:col>
          <xdr:colOff>1400175</xdr:colOff>
          <xdr:row>24</xdr:row>
          <xdr:rowOff>666750</xdr:rowOff>
        </xdr:to>
        <xdr:sp macro="" textlink="">
          <xdr:nvSpPr>
            <xdr:cNvPr id="9380" name="Group Box 164" hidden="1">
              <a:extLst>
                <a:ext uri="{63B3BB69-23CF-44E3-9099-C40C66FF867C}">
                  <a14:compatExt spid="_x0000_s9380"/>
                </a:ext>
                <a:ext uri="{FF2B5EF4-FFF2-40B4-BE49-F238E27FC236}">
                  <a16:creationId xmlns:a16="http://schemas.microsoft.com/office/drawing/2014/main" xmlns="" id="{00000000-0008-0000-0800-0000A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24</xdr:row>
          <xdr:rowOff>352425</xdr:rowOff>
        </xdr:from>
        <xdr:to>
          <xdr:col>27</xdr:col>
          <xdr:colOff>1209675</xdr:colOff>
          <xdr:row>24</xdr:row>
          <xdr:rowOff>571500</xdr:rowOff>
        </xdr:to>
        <xdr:sp macro="" textlink="">
          <xdr:nvSpPr>
            <xdr:cNvPr id="9381" name="Option Button 165" hidden="1">
              <a:extLst>
                <a:ext uri="{63B3BB69-23CF-44E3-9099-C40C66FF867C}">
                  <a14:compatExt spid="_x0000_s9381"/>
                </a:ext>
                <a:ext uri="{FF2B5EF4-FFF2-40B4-BE49-F238E27FC236}">
                  <a16:creationId xmlns:a16="http://schemas.microsoft.com/office/drawing/2014/main" xmlns="" id="{00000000-0008-0000-0800-0000A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24</xdr:row>
          <xdr:rowOff>342900</xdr:rowOff>
        </xdr:from>
        <xdr:to>
          <xdr:col>28</xdr:col>
          <xdr:colOff>904875</xdr:colOff>
          <xdr:row>24</xdr:row>
          <xdr:rowOff>561975</xdr:rowOff>
        </xdr:to>
        <xdr:sp macro="" textlink="">
          <xdr:nvSpPr>
            <xdr:cNvPr id="9382" name="Option Button 166" hidden="1">
              <a:extLst>
                <a:ext uri="{63B3BB69-23CF-44E3-9099-C40C66FF867C}">
                  <a14:compatExt spid="_x0000_s9382"/>
                </a:ext>
                <a:ext uri="{FF2B5EF4-FFF2-40B4-BE49-F238E27FC236}">
                  <a16:creationId xmlns:a16="http://schemas.microsoft.com/office/drawing/2014/main" xmlns="" id="{00000000-0008-0000-0800-0000A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26</xdr:row>
          <xdr:rowOff>95250</xdr:rowOff>
        </xdr:from>
        <xdr:to>
          <xdr:col>29</xdr:col>
          <xdr:colOff>1400175</xdr:colOff>
          <xdr:row>26</xdr:row>
          <xdr:rowOff>676275</xdr:rowOff>
        </xdr:to>
        <xdr:sp macro="" textlink="">
          <xdr:nvSpPr>
            <xdr:cNvPr id="9383" name="Group Box 167" hidden="1">
              <a:extLst>
                <a:ext uri="{63B3BB69-23CF-44E3-9099-C40C66FF867C}">
                  <a14:compatExt spid="_x0000_s9383"/>
                </a:ext>
                <a:ext uri="{FF2B5EF4-FFF2-40B4-BE49-F238E27FC236}">
                  <a16:creationId xmlns:a16="http://schemas.microsoft.com/office/drawing/2014/main" xmlns="" id="{00000000-0008-0000-0800-0000A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26</xdr:row>
          <xdr:rowOff>361950</xdr:rowOff>
        </xdr:from>
        <xdr:to>
          <xdr:col>27</xdr:col>
          <xdr:colOff>1209675</xdr:colOff>
          <xdr:row>26</xdr:row>
          <xdr:rowOff>581025</xdr:rowOff>
        </xdr:to>
        <xdr:sp macro="" textlink="">
          <xdr:nvSpPr>
            <xdr:cNvPr id="9384" name="Option Button 168" hidden="1">
              <a:extLst>
                <a:ext uri="{63B3BB69-23CF-44E3-9099-C40C66FF867C}">
                  <a14:compatExt spid="_x0000_s9384"/>
                </a:ext>
                <a:ext uri="{FF2B5EF4-FFF2-40B4-BE49-F238E27FC236}">
                  <a16:creationId xmlns:a16="http://schemas.microsoft.com/office/drawing/2014/main" xmlns="" id="{00000000-0008-0000-0800-0000A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26</xdr:row>
          <xdr:rowOff>352425</xdr:rowOff>
        </xdr:from>
        <xdr:to>
          <xdr:col>28</xdr:col>
          <xdr:colOff>904875</xdr:colOff>
          <xdr:row>26</xdr:row>
          <xdr:rowOff>571500</xdr:rowOff>
        </xdr:to>
        <xdr:sp macro="" textlink="">
          <xdr:nvSpPr>
            <xdr:cNvPr id="9385" name="Option Button 169" hidden="1">
              <a:extLst>
                <a:ext uri="{63B3BB69-23CF-44E3-9099-C40C66FF867C}">
                  <a14:compatExt spid="_x0000_s9385"/>
                </a:ext>
                <a:ext uri="{FF2B5EF4-FFF2-40B4-BE49-F238E27FC236}">
                  <a16:creationId xmlns:a16="http://schemas.microsoft.com/office/drawing/2014/main" xmlns="" id="{00000000-0008-0000-0800-0000A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27</xdr:row>
          <xdr:rowOff>85725</xdr:rowOff>
        </xdr:from>
        <xdr:to>
          <xdr:col>29</xdr:col>
          <xdr:colOff>1400175</xdr:colOff>
          <xdr:row>27</xdr:row>
          <xdr:rowOff>666750</xdr:rowOff>
        </xdr:to>
        <xdr:sp macro="" textlink="">
          <xdr:nvSpPr>
            <xdr:cNvPr id="9386" name="Group Box 170" hidden="1">
              <a:extLst>
                <a:ext uri="{63B3BB69-23CF-44E3-9099-C40C66FF867C}">
                  <a14:compatExt spid="_x0000_s9386"/>
                </a:ext>
                <a:ext uri="{FF2B5EF4-FFF2-40B4-BE49-F238E27FC236}">
                  <a16:creationId xmlns:a16="http://schemas.microsoft.com/office/drawing/2014/main" xmlns="" id="{00000000-0008-0000-0800-0000A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27</xdr:row>
          <xdr:rowOff>352425</xdr:rowOff>
        </xdr:from>
        <xdr:to>
          <xdr:col>27</xdr:col>
          <xdr:colOff>1209675</xdr:colOff>
          <xdr:row>27</xdr:row>
          <xdr:rowOff>571500</xdr:rowOff>
        </xdr:to>
        <xdr:sp macro="" textlink="">
          <xdr:nvSpPr>
            <xdr:cNvPr id="9387" name="Option Button 171" hidden="1">
              <a:extLst>
                <a:ext uri="{63B3BB69-23CF-44E3-9099-C40C66FF867C}">
                  <a14:compatExt spid="_x0000_s9387"/>
                </a:ext>
                <a:ext uri="{FF2B5EF4-FFF2-40B4-BE49-F238E27FC236}">
                  <a16:creationId xmlns:a16="http://schemas.microsoft.com/office/drawing/2014/main" xmlns="" id="{00000000-0008-0000-0800-0000A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27</xdr:row>
          <xdr:rowOff>342900</xdr:rowOff>
        </xdr:from>
        <xdr:to>
          <xdr:col>28</xdr:col>
          <xdr:colOff>904875</xdr:colOff>
          <xdr:row>27</xdr:row>
          <xdr:rowOff>561975</xdr:rowOff>
        </xdr:to>
        <xdr:sp macro="" textlink="">
          <xdr:nvSpPr>
            <xdr:cNvPr id="9388" name="Option Button 172" hidden="1">
              <a:extLst>
                <a:ext uri="{63B3BB69-23CF-44E3-9099-C40C66FF867C}">
                  <a14:compatExt spid="_x0000_s9388"/>
                </a:ext>
                <a:ext uri="{FF2B5EF4-FFF2-40B4-BE49-F238E27FC236}">
                  <a16:creationId xmlns:a16="http://schemas.microsoft.com/office/drawing/2014/main" xmlns="" id="{00000000-0008-0000-0800-0000A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28</xdr:row>
          <xdr:rowOff>114300</xdr:rowOff>
        </xdr:from>
        <xdr:to>
          <xdr:col>29</xdr:col>
          <xdr:colOff>1400175</xdr:colOff>
          <xdr:row>28</xdr:row>
          <xdr:rowOff>695325</xdr:rowOff>
        </xdr:to>
        <xdr:sp macro="" textlink="">
          <xdr:nvSpPr>
            <xdr:cNvPr id="9389" name="Group Box 173" hidden="1">
              <a:extLst>
                <a:ext uri="{63B3BB69-23CF-44E3-9099-C40C66FF867C}">
                  <a14:compatExt spid="_x0000_s9389"/>
                </a:ext>
                <a:ext uri="{FF2B5EF4-FFF2-40B4-BE49-F238E27FC236}">
                  <a16:creationId xmlns:a16="http://schemas.microsoft.com/office/drawing/2014/main" xmlns="" id="{00000000-0008-0000-0800-0000A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28</xdr:row>
          <xdr:rowOff>381000</xdr:rowOff>
        </xdr:from>
        <xdr:to>
          <xdr:col>27</xdr:col>
          <xdr:colOff>1209675</xdr:colOff>
          <xdr:row>28</xdr:row>
          <xdr:rowOff>600075</xdr:rowOff>
        </xdr:to>
        <xdr:sp macro="" textlink="">
          <xdr:nvSpPr>
            <xdr:cNvPr id="9390" name="Option Button 174" hidden="1">
              <a:extLst>
                <a:ext uri="{63B3BB69-23CF-44E3-9099-C40C66FF867C}">
                  <a14:compatExt spid="_x0000_s9390"/>
                </a:ext>
                <a:ext uri="{FF2B5EF4-FFF2-40B4-BE49-F238E27FC236}">
                  <a16:creationId xmlns:a16="http://schemas.microsoft.com/office/drawing/2014/main" xmlns="" id="{00000000-0008-0000-0800-0000A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28</xdr:row>
          <xdr:rowOff>371475</xdr:rowOff>
        </xdr:from>
        <xdr:to>
          <xdr:col>28</xdr:col>
          <xdr:colOff>904875</xdr:colOff>
          <xdr:row>28</xdr:row>
          <xdr:rowOff>590550</xdr:rowOff>
        </xdr:to>
        <xdr:sp macro="" textlink="">
          <xdr:nvSpPr>
            <xdr:cNvPr id="9391" name="Option Button 175" hidden="1">
              <a:extLst>
                <a:ext uri="{63B3BB69-23CF-44E3-9099-C40C66FF867C}">
                  <a14:compatExt spid="_x0000_s9391"/>
                </a:ext>
                <a:ext uri="{FF2B5EF4-FFF2-40B4-BE49-F238E27FC236}">
                  <a16:creationId xmlns:a16="http://schemas.microsoft.com/office/drawing/2014/main" xmlns="" id="{00000000-0008-0000-0800-0000A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29</xdr:row>
          <xdr:rowOff>76200</xdr:rowOff>
        </xdr:from>
        <xdr:to>
          <xdr:col>29</xdr:col>
          <xdr:colOff>1400175</xdr:colOff>
          <xdr:row>29</xdr:row>
          <xdr:rowOff>657225</xdr:rowOff>
        </xdr:to>
        <xdr:sp macro="" textlink="">
          <xdr:nvSpPr>
            <xdr:cNvPr id="9392" name="Group Box 176" hidden="1">
              <a:extLst>
                <a:ext uri="{63B3BB69-23CF-44E3-9099-C40C66FF867C}">
                  <a14:compatExt spid="_x0000_s9392"/>
                </a:ext>
                <a:ext uri="{FF2B5EF4-FFF2-40B4-BE49-F238E27FC236}">
                  <a16:creationId xmlns:a16="http://schemas.microsoft.com/office/drawing/2014/main" xmlns="" id="{00000000-0008-0000-0800-0000B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29</xdr:row>
          <xdr:rowOff>342900</xdr:rowOff>
        </xdr:from>
        <xdr:to>
          <xdr:col>27</xdr:col>
          <xdr:colOff>1209675</xdr:colOff>
          <xdr:row>29</xdr:row>
          <xdr:rowOff>561975</xdr:rowOff>
        </xdr:to>
        <xdr:sp macro="" textlink="">
          <xdr:nvSpPr>
            <xdr:cNvPr id="9393" name="Option Button 177" hidden="1">
              <a:extLst>
                <a:ext uri="{63B3BB69-23CF-44E3-9099-C40C66FF867C}">
                  <a14:compatExt spid="_x0000_s9393"/>
                </a:ext>
                <a:ext uri="{FF2B5EF4-FFF2-40B4-BE49-F238E27FC236}">
                  <a16:creationId xmlns:a16="http://schemas.microsoft.com/office/drawing/2014/main" xmlns="" id="{00000000-0008-0000-0800-0000B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29</xdr:row>
          <xdr:rowOff>333375</xdr:rowOff>
        </xdr:from>
        <xdr:to>
          <xdr:col>28</xdr:col>
          <xdr:colOff>904875</xdr:colOff>
          <xdr:row>29</xdr:row>
          <xdr:rowOff>552450</xdr:rowOff>
        </xdr:to>
        <xdr:sp macro="" textlink="">
          <xdr:nvSpPr>
            <xdr:cNvPr id="9394" name="Option Button 178" hidden="1">
              <a:extLst>
                <a:ext uri="{63B3BB69-23CF-44E3-9099-C40C66FF867C}">
                  <a14:compatExt spid="_x0000_s9394"/>
                </a:ext>
                <a:ext uri="{FF2B5EF4-FFF2-40B4-BE49-F238E27FC236}">
                  <a16:creationId xmlns:a16="http://schemas.microsoft.com/office/drawing/2014/main" xmlns="" id="{00000000-0008-0000-0800-0000B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30</xdr:row>
          <xdr:rowOff>95250</xdr:rowOff>
        </xdr:from>
        <xdr:to>
          <xdr:col>29</xdr:col>
          <xdr:colOff>1400175</xdr:colOff>
          <xdr:row>30</xdr:row>
          <xdr:rowOff>676275</xdr:rowOff>
        </xdr:to>
        <xdr:sp macro="" textlink="">
          <xdr:nvSpPr>
            <xdr:cNvPr id="9395" name="Group Box 179" hidden="1">
              <a:extLst>
                <a:ext uri="{63B3BB69-23CF-44E3-9099-C40C66FF867C}">
                  <a14:compatExt spid="_x0000_s9395"/>
                </a:ext>
                <a:ext uri="{FF2B5EF4-FFF2-40B4-BE49-F238E27FC236}">
                  <a16:creationId xmlns:a16="http://schemas.microsoft.com/office/drawing/2014/main" xmlns="" id="{00000000-0008-0000-0800-0000B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30</xdr:row>
          <xdr:rowOff>361950</xdr:rowOff>
        </xdr:from>
        <xdr:to>
          <xdr:col>27</xdr:col>
          <xdr:colOff>1209675</xdr:colOff>
          <xdr:row>30</xdr:row>
          <xdr:rowOff>581025</xdr:rowOff>
        </xdr:to>
        <xdr:sp macro="" textlink="">
          <xdr:nvSpPr>
            <xdr:cNvPr id="9396" name="Option Button 180" hidden="1">
              <a:extLst>
                <a:ext uri="{63B3BB69-23CF-44E3-9099-C40C66FF867C}">
                  <a14:compatExt spid="_x0000_s9396"/>
                </a:ext>
                <a:ext uri="{FF2B5EF4-FFF2-40B4-BE49-F238E27FC236}">
                  <a16:creationId xmlns:a16="http://schemas.microsoft.com/office/drawing/2014/main" xmlns="" id="{00000000-0008-0000-0800-0000B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30</xdr:row>
          <xdr:rowOff>352425</xdr:rowOff>
        </xdr:from>
        <xdr:to>
          <xdr:col>28</xdr:col>
          <xdr:colOff>904875</xdr:colOff>
          <xdr:row>30</xdr:row>
          <xdr:rowOff>571500</xdr:rowOff>
        </xdr:to>
        <xdr:sp macro="" textlink="">
          <xdr:nvSpPr>
            <xdr:cNvPr id="9397" name="Option Button 181" hidden="1">
              <a:extLst>
                <a:ext uri="{63B3BB69-23CF-44E3-9099-C40C66FF867C}">
                  <a14:compatExt spid="_x0000_s9397"/>
                </a:ext>
                <a:ext uri="{FF2B5EF4-FFF2-40B4-BE49-F238E27FC236}">
                  <a16:creationId xmlns:a16="http://schemas.microsoft.com/office/drawing/2014/main" xmlns="" id="{00000000-0008-0000-0800-0000B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31</xdr:row>
          <xdr:rowOff>104775</xdr:rowOff>
        </xdr:from>
        <xdr:to>
          <xdr:col>29</xdr:col>
          <xdr:colOff>1400175</xdr:colOff>
          <xdr:row>31</xdr:row>
          <xdr:rowOff>685800</xdr:rowOff>
        </xdr:to>
        <xdr:sp macro="" textlink="">
          <xdr:nvSpPr>
            <xdr:cNvPr id="9398" name="Group Box 182" hidden="1">
              <a:extLst>
                <a:ext uri="{63B3BB69-23CF-44E3-9099-C40C66FF867C}">
                  <a14:compatExt spid="_x0000_s9398"/>
                </a:ext>
                <a:ext uri="{FF2B5EF4-FFF2-40B4-BE49-F238E27FC236}">
                  <a16:creationId xmlns:a16="http://schemas.microsoft.com/office/drawing/2014/main" xmlns="" id="{00000000-0008-0000-0800-0000B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31</xdr:row>
          <xdr:rowOff>371475</xdr:rowOff>
        </xdr:from>
        <xdr:to>
          <xdr:col>27</xdr:col>
          <xdr:colOff>1209675</xdr:colOff>
          <xdr:row>31</xdr:row>
          <xdr:rowOff>590550</xdr:rowOff>
        </xdr:to>
        <xdr:sp macro="" textlink="">
          <xdr:nvSpPr>
            <xdr:cNvPr id="9399" name="Option Button 183" hidden="1">
              <a:extLst>
                <a:ext uri="{63B3BB69-23CF-44E3-9099-C40C66FF867C}">
                  <a14:compatExt spid="_x0000_s9399"/>
                </a:ext>
                <a:ext uri="{FF2B5EF4-FFF2-40B4-BE49-F238E27FC236}">
                  <a16:creationId xmlns:a16="http://schemas.microsoft.com/office/drawing/2014/main" xmlns="" id="{00000000-0008-0000-0800-0000B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31</xdr:row>
          <xdr:rowOff>361950</xdr:rowOff>
        </xdr:from>
        <xdr:to>
          <xdr:col>28</xdr:col>
          <xdr:colOff>904875</xdr:colOff>
          <xdr:row>31</xdr:row>
          <xdr:rowOff>581025</xdr:rowOff>
        </xdr:to>
        <xdr:sp macro="" textlink="">
          <xdr:nvSpPr>
            <xdr:cNvPr id="9400" name="Option Button 184" hidden="1">
              <a:extLst>
                <a:ext uri="{63B3BB69-23CF-44E3-9099-C40C66FF867C}">
                  <a14:compatExt spid="_x0000_s9400"/>
                </a:ext>
                <a:ext uri="{FF2B5EF4-FFF2-40B4-BE49-F238E27FC236}">
                  <a16:creationId xmlns:a16="http://schemas.microsoft.com/office/drawing/2014/main" xmlns="" id="{00000000-0008-0000-0800-0000B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32</xdr:row>
          <xdr:rowOff>76200</xdr:rowOff>
        </xdr:from>
        <xdr:to>
          <xdr:col>29</xdr:col>
          <xdr:colOff>1400175</xdr:colOff>
          <xdr:row>32</xdr:row>
          <xdr:rowOff>657225</xdr:rowOff>
        </xdr:to>
        <xdr:sp macro="" textlink="">
          <xdr:nvSpPr>
            <xdr:cNvPr id="9401" name="Group Box 185" hidden="1">
              <a:extLst>
                <a:ext uri="{63B3BB69-23CF-44E3-9099-C40C66FF867C}">
                  <a14:compatExt spid="_x0000_s9401"/>
                </a:ext>
                <a:ext uri="{FF2B5EF4-FFF2-40B4-BE49-F238E27FC236}">
                  <a16:creationId xmlns:a16="http://schemas.microsoft.com/office/drawing/2014/main" xmlns="" id="{00000000-0008-0000-0800-0000B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32</xdr:row>
          <xdr:rowOff>342900</xdr:rowOff>
        </xdr:from>
        <xdr:to>
          <xdr:col>27</xdr:col>
          <xdr:colOff>1209675</xdr:colOff>
          <xdr:row>32</xdr:row>
          <xdr:rowOff>561975</xdr:rowOff>
        </xdr:to>
        <xdr:sp macro="" textlink="">
          <xdr:nvSpPr>
            <xdr:cNvPr id="9402" name="Option Button 186" hidden="1">
              <a:extLst>
                <a:ext uri="{63B3BB69-23CF-44E3-9099-C40C66FF867C}">
                  <a14:compatExt spid="_x0000_s9402"/>
                </a:ext>
                <a:ext uri="{FF2B5EF4-FFF2-40B4-BE49-F238E27FC236}">
                  <a16:creationId xmlns:a16="http://schemas.microsoft.com/office/drawing/2014/main" xmlns="" id="{00000000-0008-0000-0800-0000B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32</xdr:row>
          <xdr:rowOff>333375</xdr:rowOff>
        </xdr:from>
        <xdr:to>
          <xdr:col>28</xdr:col>
          <xdr:colOff>904875</xdr:colOff>
          <xdr:row>32</xdr:row>
          <xdr:rowOff>552450</xdr:rowOff>
        </xdr:to>
        <xdr:sp macro="" textlink="">
          <xdr:nvSpPr>
            <xdr:cNvPr id="9403" name="Option Button 187" hidden="1">
              <a:extLst>
                <a:ext uri="{63B3BB69-23CF-44E3-9099-C40C66FF867C}">
                  <a14:compatExt spid="_x0000_s9403"/>
                </a:ext>
                <a:ext uri="{FF2B5EF4-FFF2-40B4-BE49-F238E27FC236}">
                  <a16:creationId xmlns:a16="http://schemas.microsoft.com/office/drawing/2014/main" xmlns="" id="{00000000-0008-0000-0800-0000B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33</xdr:row>
          <xdr:rowOff>104775</xdr:rowOff>
        </xdr:from>
        <xdr:to>
          <xdr:col>29</xdr:col>
          <xdr:colOff>1400175</xdr:colOff>
          <xdr:row>33</xdr:row>
          <xdr:rowOff>685800</xdr:rowOff>
        </xdr:to>
        <xdr:sp macro="" textlink="">
          <xdr:nvSpPr>
            <xdr:cNvPr id="9404" name="Group Box 188" hidden="1">
              <a:extLst>
                <a:ext uri="{63B3BB69-23CF-44E3-9099-C40C66FF867C}">
                  <a14:compatExt spid="_x0000_s9404"/>
                </a:ext>
                <a:ext uri="{FF2B5EF4-FFF2-40B4-BE49-F238E27FC236}">
                  <a16:creationId xmlns:a16="http://schemas.microsoft.com/office/drawing/2014/main" xmlns="" id="{00000000-0008-0000-0800-0000B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33</xdr:row>
          <xdr:rowOff>371475</xdr:rowOff>
        </xdr:from>
        <xdr:to>
          <xdr:col>27</xdr:col>
          <xdr:colOff>1209675</xdr:colOff>
          <xdr:row>33</xdr:row>
          <xdr:rowOff>590550</xdr:rowOff>
        </xdr:to>
        <xdr:sp macro="" textlink="">
          <xdr:nvSpPr>
            <xdr:cNvPr id="9405" name="Option Button 189" hidden="1">
              <a:extLst>
                <a:ext uri="{63B3BB69-23CF-44E3-9099-C40C66FF867C}">
                  <a14:compatExt spid="_x0000_s9405"/>
                </a:ext>
                <a:ext uri="{FF2B5EF4-FFF2-40B4-BE49-F238E27FC236}">
                  <a16:creationId xmlns:a16="http://schemas.microsoft.com/office/drawing/2014/main" xmlns="" id="{00000000-0008-0000-0800-0000B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33</xdr:row>
          <xdr:rowOff>361950</xdr:rowOff>
        </xdr:from>
        <xdr:to>
          <xdr:col>28</xdr:col>
          <xdr:colOff>904875</xdr:colOff>
          <xdr:row>33</xdr:row>
          <xdr:rowOff>581025</xdr:rowOff>
        </xdr:to>
        <xdr:sp macro="" textlink="">
          <xdr:nvSpPr>
            <xdr:cNvPr id="9406" name="Option Button 190" hidden="1">
              <a:extLst>
                <a:ext uri="{63B3BB69-23CF-44E3-9099-C40C66FF867C}">
                  <a14:compatExt spid="_x0000_s9406"/>
                </a:ext>
                <a:ext uri="{FF2B5EF4-FFF2-40B4-BE49-F238E27FC236}">
                  <a16:creationId xmlns:a16="http://schemas.microsoft.com/office/drawing/2014/main" xmlns="" id="{00000000-0008-0000-0800-0000B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25</xdr:row>
          <xdr:rowOff>95250</xdr:rowOff>
        </xdr:from>
        <xdr:to>
          <xdr:col>29</xdr:col>
          <xdr:colOff>1400175</xdr:colOff>
          <xdr:row>25</xdr:row>
          <xdr:rowOff>676275</xdr:rowOff>
        </xdr:to>
        <xdr:sp macro="" textlink="">
          <xdr:nvSpPr>
            <xdr:cNvPr id="9407" name="Group Box 191" hidden="1">
              <a:extLst>
                <a:ext uri="{63B3BB69-23CF-44E3-9099-C40C66FF867C}">
                  <a14:compatExt spid="_x0000_s9407"/>
                </a:ext>
                <a:ext uri="{FF2B5EF4-FFF2-40B4-BE49-F238E27FC236}">
                  <a16:creationId xmlns:a16="http://schemas.microsoft.com/office/drawing/2014/main" xmlns="" id="{00000000-0008-0000-0800-0000B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304800</xdr:colOff>
          <xdr:row>25</xdr:row>
          <xdr:rowOff>361950</xdr:rowOff>
        </xdr:from>
        <xdr:to>
          <xdr:col>27</xdr:col>
          <xdr:colOff>1209675</xdr:colOff>
          <xdr:row>25</xdr:row>
          <xdr:rowOff>581025</xdr:rowOff>
        </xdr:to>
        <xdr:sp macro="" textlink="">
          <xdr:nvSpPr>
            <xdr:cNvPr id="9408" name="Option Button 192" hidden="1">
              <a:extLst>
                <a:ext uri="{63B3BB69-23CF-44E3-9099-C40C66FF867C}">
                  <a14:compatExt spid="_x0000_s9408"/>
                </a:ext>
                <a:ext uri="{FF2B5EF4-FFF2-40B4-BE49-F238E27FC236}">
                  <a16:creationId xmlns:a16="http://schemas.microsoft.com/office/drawing/2014/main" xmlns="" id="{00000000-0008-0000-0800-0000C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1800225</xdr:colOff>
          <xdr:row>25</xdr:row>
          <xdr:rowOff>352425</xdr:rowOff>
        </xdr:from>
        <xdr:to>
          <xdr:col>28</xdr:col>
          <xdr:colOff>904875</xdr:colOff>
          <xdr:row>25</xdr:row>
          <xdr:rowOff>571500</xdr:rowOff>
        </xdr:to>
        <xdr:sp macro="" textlink="">
          <xdr:nvSpPr>
            <xdr:cNvPr id="9409" name="Option Button 193" hidden="1">
              <a:extLst>
                <a:ext uri="{63B3BB69-23CF-44E3-9099-C40C66FF867C}">
                  <a14:compatExt spid="_x0000_s9409"/>
                </a:ext>
                <a:ext uri="{FF2B5EF4-FFF2-40B4-BE49-F238E27FC236}">
                  <a16:creationId xmlns:a16="http://schemas.microsoft.com/office/drawing/2014/main" xmlns="" id="{00000000-0008-0000-0800-0000C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0</xdr:colOff>
      <xdr:row>10</xdr:row>
      <xdr:rowOff>104775</xdr:rowOff>
    </xdr:from>
    <xdr:to>
      <xdr:col>25</xdr:col>
      <xdr:colOff>1552576</xdr:colOff>
      <xdr:row>13</xdr:row>
      <xdr:rowOff>0</xdr:rowOff>
    </xdr:to>
    <xdr:sp macro="" textlink="">
      <xdr:nvSpPr>
        <xdr:cNvPr id="168" name="Retângulo de cantos arredondados 167">
          <a:extLst>
            <a:ext uri="{FF2B5EF4-FFF2-40B4-BE49-F238E27FC236}">
              <a16:creationId xmlns:a16="http://schemas.microsoft.com/office/drawing/2014/main" xmlns="" id="{00000000-0008-0000-0800-0000A8000000}"/>
            </a:ext>
          </a:extLst>
        </xdr:cNvPr>
        <xdr:cNvSpPr/>
      </xdr:nvSpPr>
      <xdr:spPr>
        <a:xfrm>
          <a:off x="25441275" y="2181225"/>
          <a:ext cx="1552576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/>
            <a:t>Evento 5</a:t>
          </a:r>
          <a:endParaRPr lang="pt-BR" sz="2400" b="1" baseline="0"/>
        </a:p>
      </xdr:txBody>
    </xdr:sp>
    <xdr:clientData/>
  </xdr:twoCellAnchor>
  <xdr:twoCellAnchor>
    <xdr:from>
      <xdr:col>26</xdr:col>
      <xdr:colOff>1186575</xdr:colOff>
      <xdr:row>4</xdr:row>
      <xdr:rowOff>28575</xdr:rowOff>
    </xdr:from>
    <xdr:to>
      <xdr:col>27</xdr:col>
      <xdr:colOff>276225</xdr:colOff>
      <xdr:row>5</xdr:row>
      <xdr:rowOff>87843</xdr:rowOff>
    </xdr:to>
    <xdr:sp macro="" textlink="">
      <xdr:nvSpPr>
        <xdr:cNvPr id="169" name="Seta para a direita 16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A9000000}"/>
            </a:ext>
          </a:extLst>
        </xdr:cNvPr>
        <xdr:cNvSpPr/>
      </xdr:nvSpPr>
      <xdr:spPr>
        <a:xfrm rot="10800000">
          <a:off x="29047200" y="790575"/>
          <a:ext cx="385050" cy="249768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1409700</xdr:colOff>
      <xdr:row>38</xdr:row>
      <xdr:rowOff>85725</xdr:rowOff>
    </xdr:to>
    <xdr:sp macro="" textlink="">
      <xdr:nvSpPr>
        <xdr:cNvPr id="170" name="Retângulo de cantos arredondados 169">
          <a:extLst>
            <a:ext uri="{FF2B5EF4-FFF2-40B4-BE49-F238E27FC236}">
              <a16:creationId xmlns:a16="http://schemas.microsoft.com/office/drawing/2014/main" xmlns="" id="{00000000-0008-0000-0800-0000AA000000}"/>
            </a:ext>
          </a:extLst>
        </xdr:cNvPr>
        <xdr:cNvSpPr/>
      </xdr:nvSpPr>
      <xdr:spPr>
        <a:xfrm>
          <a:off x="25441275" y="15220950"/>
          <a:ext cx="3714750" cy="466725"/>
        </a:xfrm>
        <a:prstGeom prst="roundRect">
          <a:avLst/>
        </a:prstGeom>
        <a:solidFill>
          <a:schemeClr val="accent5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 baseline="0"/>
            <a:t>Questionário de Satisfação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3</xdr:col>
      <xdr:colOff>3143250</xdr:colOff>
      <xdr:row>4</xdr:row>
      <xdr:rowOff>447675</xdr:rowOff>
    </xdr:to>
    <xdr:pic>
      <xdr:nvPicPr>
        <xdr:cNvPr id="10241" name="Imagem 2" descr="CAU-BR-timbrado2015-edit-13">
          <a:extLst>
            <a:ext uri="{FF2B5EF4-FFF2-40B4-BE49-F238E27FC236}">
              <a16:creationId xmlns:a16="http://schemas.microsoft.com/office/drawing/2014/main" xmlns="" id="{00000000-0008-0000-0B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6392525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re/Downloads/drive-download-20210723T191040Z-001/F.C%20-%20Plano%20de%20A&#231;&#227;o%2003.01.001%20-%20CED%20-%201%20Semestre%202021%20-%20Marce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iss&#245;es%20Ordin&#225;rias%20-%201&#186;%20Semestre%202021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1. Formulário Identidade"/>
      <sheetName val="2. Canvas de Missão"/>
      <sheetName val="2.1 SWOT"/>
      <sheetName val="3. Formulário Ações"/>
      <sheetName val="Plan1"/>
      <sheetName val="3.1 Relatório Qualitativo"/>
      <sheetName val="4. Dados do Projeto"/>
      <sheetName val="4.1 Modelo Lógico"/>
      <sheetName val="5. Formulário Eventos"/>
      <sheetName val="Base de Cálculo Reunião"/>
      <sheetName val="RELATÓRIO EXCEL"/>
      <sheetName val="Anexo 1.4-Quadro Descritivo"/>
      <sheetName val="Notas desenvolvimento"/>
    </sheetNames>
    <sheetDataSet>
      <sheetData sheetId="0" refreshError="1"/>
      <sheetData sheetId="1">
        <row r="9">
          <cell r="C9" t="str">
            <v>Camila Moreno de Camargo (Coordenadora)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F2">
            <v>1477.62</v>
          </cell>
        </row>
        <row r="13">
          <cell r="F13">
            <v>14897.82</v>
          </cell>
        </row>
        <row r="16">
          <cell r="F16">
            <v>810</v>
          </cell>
        </row>
        <row r="19">
          <cell r="F19">
            <v>1354.3472727272726</v>
          </cell>
        </row>
        <row r="37">
          <cell r="B37">
            <v>1381.07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.02.001 - CEF"/>
      <sheetName val=" 03.02.002 - Eventos Academicos"/>
      <sheetName val="03.02.003-CAU nas Universidades"/>
      <sheetName val="03.02.004 - Qualidade da form."/>
      <sheetName val="03.03.001 - CEP"/>
      <sheetName val="03.04.001 - COA"/>
      <sheetName val="03.05.001 - CPFi"/>
      <sheetName val="03.06.001 - CF"/>
      <sheetName val="03.06.002 - Fiscalizar e Orient"/>
      <sheetName val="03.06.003 - Fiscaliz. em Fo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7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1"/>
  </sheetPr>
  <dimension ref="B1:U142"/>
  <sheetViews>
    <sheetView topLeftCell="J1" zoomScale="110" zoomScaleNormal="110" workbookViewId="0">
      <selection activeCell="L14" sqref="L14"/>
    </sheetView>
  </sheetViews>
  <sheetFormatPr defaultRowHeight="15"/>
  <cols>
    <col min="2" max="8" width="26.42578125" customWidth="1"/>
    <col min="9" max="9" width="37.28515625" customWidth="1"/>
    <col min="10" max="10" width="26.42578125" customWidth="1"/>
    <col min="11" max="11" width="7.42578125" customWidth="1"/>
    <col min="12" max="12" width="64.85546875" style="52" customWidth="1"/>
    <col min="13" max="13" width="21.42578125" customWidth="1"/>
  </cols>
  <sheetData>
    <row r="1" spans="2:21">
      <c r="F1" s="38" t="s">
        <v>237</v>
      </c>
    </row>
    <row r="2" spans="2:21" s="36" customFormat="1" ht="33" customHeight="1">
      <c r="B2" s="37" t="s">
        <v>2</v>
      </c>
      <c r="C2" s="37" t="s">
        <v>3</v>
      </c>
      <c r="D2" s="37" t="s">
        <v>4</v>
      </c>
      <c r="E2" s="37" t="s">
        <v>59</v>
      </c>
      <c r="F2" s="37" t="s">
        <v>8</v>
      </c>
      <c r="G2" s="37" t="s">
        <v>10</v>
      </c>
      <c r="H2" s="37" t="s">
        <v>11</v>
      </c>
      <c r="I2" s="37" t="s">
        <v>13</v>
      </c>
      <c r="J2" s="37" t="s">
        <v>15</v>
      </c>
      <c r="L2" s="53" t="s">
        <v>451</v>
      </c>
      <c r="M2" s="37" t="s">
        <v>258</v>
      </c>
    </row>
    <row r="3" spans="2:21">
      <c r="B3" t="s">
        <v>60</v>
      </c>
      <c r="C3" s="38" t="s">
        <v>210</v>
      </c>
      <c r="D3" t="s">
        <v>70</v>
      </c>
      <c r="E3" s="38" t="s">
        <v>210</v>
      </c>
      <c r="F3" t="s">
        <v>101</v>
      </c>
      <c r="G3" s="38" t="s">
        <v>210</v>
      </c>
      <c r="H3" t="s">
        <v>88</v>
      </c>
      <c r="I3" t="s">
        <v>72</v>
      </c>
      <c r="J3" s="38" t="s">
        <v>210</v>
      </c>
      <c r="L3" s="40" t="s">
        <v>259</v>
      </c>
      <c r="M3" t="s">
        <v>263</v>
      </c>
      <c r="U3" t="s">
        <v>259</v>
      </c>
    </row>
    <row r="4" spans="2:21">
      <c r="B4" t="s">
        <v>61</v>
      </c>
      <c r="D4" t="s">
        <v>71</v>
      </c>
      <c r="F4" t="s">
        <v>102</v>
      </c>
      <c r="H4" t="s">
        <v>89</v>
      </c>
      <c r="I4" t="s">
        <v>73</v>
      </c>
      <c r="L4" s="40" t="s">
        <v>260</v>
      </c>
      <c r="M4" t="s">
        <v>264</v>
      </c>
      <c r="U4" t="s">
        <v>260</v>
      </c>
    </row>
    <row r="5" spans="2:21">
      <c r="B5" t="s">
        <v>62</v>
      </c>
      <c r="F5" t="s">
        <v>103</v>
      </c>
      <c r="H5" t="s">
        <v>90</v>
      </c>
      <c r="I5" t="s">
        <v>74</v>
      </c>
      <c r="L5" s="40" t="s">
        <v>456</v>
      </c>
      <c r="M5" t="s">
        <v>265</v>
      </c>
      <c r="U5" t="s">
        <v>261</v>
      </c>
    </row>
    <row r="6" spans="2:21">
      <c r="B6" t="s">
        <v>63</v>
      </c>
      <c r="F6" t="s">
        <v>104</v>
      </c>
      <c r="H6" t="s">
        <v>91</v>
      </c>
      <c r="I6" t="s">
        <v>75</v>
      </c>
      <c r="L6" s="40" t="s">
        <v>535</v>
      </c>
      <c r="M6" t="s">
        <v>266</v>
      </c>
      <c r="U6" t="s">
        <v>403</v>
      </c>
    </row>
    <row r="7" spans="2:21">
      <c r="B7" t="s">
        <v>64</v>
      </c>
      <c r="F7" t="s">
        <v>105</v>
      </c>
      <c r="H7" t="s">
        <v>92</v>
      </c>
      <c r="I7" t="s">
        <v>76</v>
      </c>
      <c r="L7" s="40" t="s">
        <v>452</v>
      </c>
      <c r="M7" t="s">
        <v>267</v>
      </c>
      <c r="U7" t="s">
        <v>404</v>
      </c>
    </row>
    <row r="8" spans="2:21">
      <c r="B8" t="s">
        <v>65</v>
      </c>
      <c r="F8" t="s">
        <v>106</v>
      </c>
      <c r="H8" t="s">
        <v>93</v>
      </c>
      <c r="I8" t="s">
        <v>14</v>
      </c>
      <c r="L8" s="40" t="s">
        <v>453</v>
      </c>
      <c r="M8" t="s">
        <v>268</v>
      </c>
      <c r="U8" t="s">
        <v>262</v>
      </c>
    </row>
    <row r="9" spans="2:21">
      <c r="B9" t="s">
        <v>66</v>
      </c>
      <c r="F9" t="s">
        <v>107</v>
      </c>
      <c r="H9" t="s">
        <v>94</v>
      </c>
      <c r="I9" t="s">
        <v>77</v>
      </c>
      <c r="L9" s="40" t="s">
        <v>454</v>
      </c>
      <c r="M9" t="s">
        <v>269</v>
      </c>
      <c r="U9" t="s">
        <v>407</v>
      </c>
    </row>
    <row r="10" spans="2:21">
      <c r="B10" t="s">
        <v>67</v>
      </c>
      <c r="F10" t="s">
        <v>108</v>
      </c>
      <c r="H10" t="s">
        <v>12</v>
      </c>
      <c r="I10" t="s">
        <v>78</v>
      </c>
      <c r="L10" s="40" t="s">
        <v>455</v>
      </c>
      <c r="M10" t="s">
        <v>270</v>
      </c>
      <c r="U10" t="s">
        <v>406</v>
      </c>
    </row>
    <row r="11" spans="2:21">
      <c r="B11" t="s">
        <v>68</v>
      </c>
      <c r="F11" t="s">
        <v>109</v>
      </c>
      <c r="H11" t="s">
        <v>95</v>
      </c>
      <c r="I11" t="s">
        <v>79</v>
      </c>
      <c r="L11" s="40" t="s">
        <v>448</v>
      </c>
      <c r="M11" t="s">
        <v>271</v>
      </c>
      <c r="U11" t="s">
        <v>405</v>
      </c>
    </row>
    <row r="12" spans="2:21">
      <c r="F12" t="s">
        <v>110</v>
      </c>
      <c r="H12" t="s">
        <v>96</v>
      </c>
      <c r="I12" t="s">
        <v>80</v>
      </c>
      <c r="L12" s="40" t="s">
        <v>446</v>
      </c>
      <c r="M12" t="s">
        <v>272</v>
      </c>
      <c r="U12" t="s">
        <v>443</v>
      </c>
    </row>
    <row r="13" spans="2:21">
      <c r="F13" t="s">
        <v>111</v>
      </c>
      <c r="H13" t="s">
        <v>97</v>
      </c>
      <c r="I13" t="s">
        <v>81</v>
      </c>
      <c r="L13" s="40" t="s">
        <v>513</v>
      </c>
      <c r="M13" t="s">
        <v>273</v>
      </c>
      <c r="U13" t="s">
        <v>444</v>
      </c>
    </row>
    <row r="14" spans="2:21">
      <c r="F14" t="s">
        <v>112</v>
      </c>
      <c r="H14" t="s">
        <v>98</v>
      </c>
      <c r="I14" t="s">
        <v>82</v>
      </c>
      <c r="L14" s="40" t="s">
        <v>536</v>
      </c>
      <c r="M14" t="s">
        <v>274</v>
      </c>
      <c r="U14" t="s">
        <v>445</v>
      </c>
    </row>
    <row r="15" spans="2:21">
      <c r="F15" t="s">
        <v>113</v>
      </c>
      <c r="H15" t="s">
        <v>99</v>
      </c>
      <c r="I15" t="s">
        <v>83</v>
      </c>
      <c r="L15" s="40"/>
      <c r="M15" t="s">
        <v>275</v>
      </c>
      <c r="U15" t="s">
        <v>446</v>
      </c>
    </row>
    <row r="16" spans="2:21">
      <c r="F16" t="s">
        <v>114</v>
      </c>
      <c r="H16" t="s">
        <v>100</v>
      </c>
      <c r="I16" t="s">
        <v>84</v>
      </c>
      <c r="L16" s="40"/>
      <c r="M16" t="s">
        <v>276</v>
      </c>
      <c r="U16" t="s">
        <v>447</v>
      </c>
    </row>
    <row r="17" spans="6:21">
      <c r="F17" t="s">
        <v>115</v>
      </c>
      <c r="I17" t="s">
        <v>85</v>
      </c>
      <c r="L17" s="40"/>
      <c r="M17" t="s">
        <v>277</v>
      </c>
      <c r="U17" t="s">
        <v>448</v>
      </c>
    </row>
    <row r="18" spans="6:21">
      <c r="F18" t="s">
        <v>116</v>
      </c>
      <c r="I18" t="s">
        <v>86</v>
      </c>
      <c r="L18" s="40"/>
      <c r="M18" t="s">
        <v>278</v>
      </c>
      <c r="U18" t="s">
        <v>427</v>
      </c>
    </row>
    <row r="19" spans="6:21">
      <c r="F19" t="s">
        <v>117</v>
      </c>
      <c r="I19" t="s">
        <v>87</v>
      </c>
      <c r="L19" s="40"/>
      <c r="M19" t="s">
        <v>279</v>
      </c>
      <c r="U19" t="s">
        <v>426</v>
      </c>
    </row>
    <row r="20" spans="6:21">
      <c r="F20" t="s">
        <v>118</v>
      </c>
      <c r="L20" s="42"/>
      <c r="M20" t="s">
        <v>280</v>
      </c>
      <c r="U20" t="s">
        <v>238</v>
      </c>
    </row>
    <row r="21" spans="6:21">
      <c r="F21" t="s">
        <v>119</v>
      </c>
      <c r="L21" s="42"/>
      <c r="M21" t="s">
        <v>281</v>
      </c>
      <c r="U21" t="s">
        <v>239</v>
      </c>
    </row>
    <row r="22" spans="6:21">
      <c r="F22" t="s">
        <v>120</v>
      </c>
      <c r="L22" s="42"/>
      <c r="M22" t="s">
        <v>282</v>
      </c>
      <c r="U22" t="s">
        <v>240</v>
      </c>
    </row>
    <row r="23" spans="6:21">
      <c r="F23" t="s">
        <v>121</v>
      </c>
      <c r="L23" s="42"/>
      <c r="M23" t="s">
        <v>283</v>
      </c>
      <c r="U23" t="s">
        <v>241</v>
      </c>
    </row>
    <row r="24" spans="6:21">
      <c r="F24" t="s">
        <v>122</v>
      </c>
      <c r="L24" s="42"/>
      <c r="M24" t="s">
        <v>284</v>
      </c>
      <c r="U24" t="s">
        <v>242</v>
      </c>
    </row>
    <row r="25" spans="6:21">
      <c r="F25" t="s">
        <v>123</v>
      </c>
      <c r="L25" s="42"/>
      <c r="M25" t="s">
        <v>285</v>
      </c>
      <c r="U25" t="s">
        <v>243</v>
      </c>
    </row>
    <row r="26" spans="6:21">
      <c r="F26" t="s">
        <v>124</v>
      </c>
      <c r="L26" s="42"/>
      <c r="M26" t="s">
        <v>286</v>
      </c>
      <c r="U26" t="s">
        <v>244</v>
      </c>
    </row>
    <row r="27" spans="6:21">
      <c r="F27" t="s">
        <v>125</v>
      </c>
      <c r="L27" s="42"/>
      <c r="M27" t="s">
        <v>287</v>
      </c>
      <c r="U27" t="s">
        <v>245</v>
      </c>
    </row>
    <row r="28" spans="6:21">
      <c r="F28" t="s">
        <v>126</v>
      </c>
      <c r="L28" s="42"/>
      <c r="M28" t="s">
        <v>288</v>
      </c>
      <c r="U28" t="s">
        <v>246</v>
      </c>
    </row>
    <row r="29" spans="6:21">
      <c r="F29" t="s">
        <v>127</v>
      </c>
      <c r="L29" s="42"/>
      <c r="M29" t="s">
        <v>289</v>
      </c>
      <c r="U29" t="s">
        <v>247</v>
      </c>
    </row>
    <row r="30" spans="6:21">
      <c r="F30" t="s">
        <v>128</v>
      </c>
      <c r="L30" s="42"/>
      <c r="M30" t="s">
        <v>290</v>
      </c>
      <c r="U30" t="s">
        <v>248</v>
      </c>
    </row>
    <row r="31" spans="6:21">
      <c r="F31" t="s">
        <v>129</v>
      </c>
      <c r="L31" s="42"/>
      <c r="M31" t="s">
        <v>291</v>
      </c>
      <c r="U31" t="s">
        <v>249</v>
      </c>
    </row>
    <row r="32" spans="6:21">
      <c r="F32" t="s">
        <v>130</v>
      </c>
      <c r="L32" s="42"/>
      <c r="M32" t="s">
        <v>292</v>
      </c>
      <c r="U32" t="s">
        <v>250</v>
      </c>
    </row>
    <row r="33" spans="6:21">
      <c r="F33" t="s">
        <v>131</v>
      </c>
      <c r="L33" s="42"/>
      <c r="M33" t="s">
        <v>293</v>
      </c>
      <c r="U33" t="s">
        <v>251</v>
      </c>
    </row>
    <row r="34" spans="6:21">
      <c r="F34" t="s">
        <v>132</v>
      </c>
      <c r="L34" s="42"/>
      <c r="M34" t="s">
        <v>294</v>
      </c>
      <c r="U34" t="s">
        <v>252</v>
      </c>
    </row>
    <row r="35" spans="6:21">
      <c r="F35" t="s">
        <v>133</v>
      </c>
      <c r="L35" s="42"/>
      <c r="M35" t="s">
        <v>295</v>
      </c>
      <c r="U35" t="s">
        <v>253</v>
      </c>
    </row>
    <row r="36" spans="6:21">
      <c r="F36" t="s">
        <v>134</v>
      </c>
      <c r="L36" s="42"/>
      <c r="M36" t="s">
        <v>296</v>
      </c>
      <c r="U36" t="s">
        <v>254</v>
      </c>
    </row>
    <row r="37" spans="6:21">
      <c r="F37" t="s">
        <v>135</v>
      </c>
      <c r="L37" s="42"/>
      <c r="M37" t="s">
        <v>297</v>
      </c>
      <c r="U37" t="s">
        <v>255</v>
      </c>
    </row>
    <row r="38" spans="6:21">
      <c r="F38" t="s">
        <v>136</v>
      </c>
      <c r="L38" s="42"/>
      <c r="M38" t="s">
        <v>298</v>
      </c>
      <c r="U38" t="s">
        <v>256</v>
      </c>
    </row>
    <row r="39" spans="6:21">
      <c r="F39" t="s">
        <v>137</v>
      </c>
      <c r="L39" s="42"/>
      <c r="M39" t="s">
        <v>299</v>
      </c>
      <c r="U39" t="s">
        <v>410</v>
      </c>
    </row>
    <row r="40" spans="6:21">
      <c r="F40" t="s">
        <v>138</v>
      </c>
      <c r="L40" s="42"/>
      <c r="M40" t="s">
        <v>300</v>
      </c>
    </row>
    <row r="41" spans="6:21">
      <c r="F41" t="s">
        <v>139</v>
      </c>
      <c r="M41" t="s">
        <v>301</v>
      </c>
    </row>
    <row r="42" spans="6:21">
      <c r="F42" t="s">
        <v>140</v>
      </c>
      <c r="M42" t="s">
        <v>302</v>
      </c>
    </row>
    <row r="43" spans="6:21">
      <c r="F43" t="s">
        <v>141</v>
      </c>
      <c r="M43" t="s">
        <v>303</v>
      </c>
    </row>
    <row r="44" spans="6:21">
      <c r="F44" t="s">
        <v>142</v>
      </c>
      <c r="M44" t="s">
        <v>304</v>
      </c>
    </row>
    <row r="45" spans="6:21">
      <c r="F45" t="s">
        <v>143</v>
      </c>
      <c r="M45" t="s">
        <v>305</v>
      </c>
    </row>
    <row r="46" spans="6:21">
      <c r="F46" t="s">
        <v>144</v>
      </c>
      <c r="M46" t="s">
        <v>306</v>
      </c>
    </row>
    <row r="47" spans="6:21">
      <c r="F47" t="s">
        <v>145</v>
      </c>
      <c r="M47" t="s">
        <v>307</v>
      </c>
    </row>
    <row r="48" spans="6:21">
      <c r="F48" t="s">
        <v>146</v>
      </c>
      <c r="M48" t="s">
        <v>308</v>
      </c>
    </row>
    <row r="49" spans="6:13">
      <c r="F49" t="s">
        <v>147</v>
      </c>
      <c r="M49" t="s">
        <v>309</v>
      </c>
    </row>
    <row r="50" spans="6:13">
      <c r="F50" t="s">
        <v>148</v>
      </c>
      <c r="M50" t="s">
        <v>310</v>
      </c>
    </row>
    <row r="51" spans="6:13">
      <c r="F51" t="s">
        <v>149</v>
      </c>
      <c r="M51" t="s">
        <v>311</v>
      </c>
    </row>
    <row r="52" spans="6:13">
      <c r="F52" t="s">
        <v>150</v>
      </c>
      <c r="M52" t="s">
        <v>312</v>
      </c>
    </row>
    <row r="53" spans="6:13">
      <c r="F53" t="s">
        <v>151</v>
      </c>
      <c r="M53" t="s">
        <v>313</v>
      </c>
    </row>
    <row r="54" spans="6:13">
      <c r="F54" t="s">
        <v>152</v>
      </c>
      <c r="M54" t="s">
        <v>314</v>
      </c>
    </row>
    <row r="55" spans="6:13">
      <c r="F55" t="s">
        <v>153</v>
      </c>
      <c r="M55" t="s">
        <v>315</v>
      </c>
    </row>
    <row r="56" spans="6:13">
      <c r="F56" t="s">
        <v>154</v>
      </c>
      <c r="M56" t="s">
        <v>316</v>
      </c>
    </row>
    <row r="57" spans="6:13">
      <c r="F57" t="s">
        <v>155</v>
      </c>
      <c r="M57" t="s">
        <v>317</v>
      </c>
    </row>
    <row r="58" spans="6:13">
      <c r="F58" t="s">
        <v>156</v>
      </c>
      <c r="M58" t="s">
        <v>318</v>
      </c>
    </row>
    <row r="59" spans="6:13">
      <c r="F59" t="s">
        <v>157</v>
      </c>
      <c r="M59" t="s">
        <v>319</v>
      </c>
    </row>
    <row r="60" spans="6:13">
      <c r="F60" t="s">
        <v>158</v>
      </c>
      <c r="M60" t="s">
        <v>320</v>
      </c>
    </row>
    <row r="61" spans="6:13">
      <c r="F61" t="s">
        <v>159</v>
      </c>
      <c r="M61" t="s">
        <v>321</v>
      </c>
    </row>
    <row r="62" spans="6:13">
      <c r="F62" t="s">
        <v>160</v>
      </c>
      <c r="M62" t="s">
        <v>322</v>
      </c>
    </row>
    <row r="63" spans="6:13">
      <c r="F63" t="s">
        <v>161</v>
      </c>
      <c r="M63" t="s">
        <v>323</v>
      </c>
    </row>
    <row r="64" spans="6:13">
      <c r="F64" t="s">
        <v>162</v>
      </c>
      <c r="M64" t="s">
        <v>324</v>
      </c>
    </row>
    <row r="65" spans="6:13">
      <c r="F65" t="s">
        <v>163</v>
      </c>
      <c r="M65" t="s">
        <v>325</v>
      </c>
    </row>
    <row r="66" spans="6:13">
      <c r="F66" t="s">
        <v>164</v>
      </c>
      <c r="M66" t="s">
        <v>326</v>
      </c>
    </row>
    <row r="67" spans="6:13">
      <c r="F67" t="s">
        <v>165</v>
      </c>
      <c r="M67" t="s">
        <v>327</v>
      </c>
    </row>
    <row r="68" spans="6:13">
      <c r="F68" t="s">
        <v>166</v>
      </c>
      <c r="M68" t="s">
        <v>328</v>
      </c>
    </row>
    <row r="69" spans="6:13">
      <c r="F69" t="s">
        <v>167</v>
      </c>
      <c r="M69" t="s">
        <v>329</v>
      </c>
    </row>
    <row r="70" spans="6:13">
      <c r="F70" t="s">
        <v>168</v>
      </c>
      <c r="M70" t="s">
        <v>330</v>
      </c>
    </row>
    <row r="71" spans="6:13">
      <c r="F71" t="s">
        <v>169</v>
      </c>
      <c r="M71" t="s">
        <v>331</v>
      </c>
    </row>
    <row r="72" spans="6:13">
      <c r="F72" t="s">
        <v>170</v>
      </c>
      <c r="M72" t="s">
        <v>332</v>
      </c>
    </row>
    <row r="73" spans="6:13">
      <c r="F73" t="s">
        <v>171</v>
      </c>
      <c r="M73" t="s">
        <v>333</v>
      </c>
    </row>
    <row r="74" spans="6:13">
      <c r="F74" t="s">
        <v>172</v>
      </c>
      <c r="M74" t="s">
        <v>334</v>
      </c>
    </row>
    <row r="75" spans="6:13">
      <c r="F75" t="s">
        <v>173</v>
      </c>
      <c r="M75" t="s">
        <v>335</v>
      </c>
    </row>
    <row r="76" spans="6:13">
      <c r="F76" t="s">
        <v>174</v>
      </c>
      <c r="M76" t="s">
        <v>336</v>
      </c>
    </row>
    <row r="77" spans="6:13">
      <c r="F77" t="s">
        <v>175</v>
      </c>
      <c r="M77" t="s">
        <v>337</v>
      </c>
    </row>
    <row r="78" spans="6:13">
      <c r="F78" t="s">
        <v>176</v>
      </c>
      <c r="M78" t="s">
        <v>338</v>
      </c>
    </row>
    <row r="79" spans="6:13">
      <c r="F79" t="s">
        <v>177</v>
      </c>
      <c r="M79" t="s">
        <v>339</v>
      </c>
    </row>
    <row r="80" spans="6:13">
      <c r="F80" t="s">
        <v>178</v>
      </c>
      <c r="M80" t="s">
        <v>340</v>
      </c>
    </row>
    <row r="81" spans="6:13">
      <c r="F81" t="s">
        <v>179</v>
      </c>
      <c r="M81" t="s">
        <v>341</v>
      </c>
    </row>
    <row r="82" spans="6:13">
      <c r="F82" t="s">
        <v>180</v>
      </c>
      <c r="M82" t="s">
        <v>342</v>
      </c>
    </row>
    <row r="83" spans="6:13">
      <c r="F83" t="s">
        <v>181</v>
      </c>
      <c r="M83" t="s">
        <v>343</v>
      </c>
    </row>
    <row r="84" spans="6:13">
      <c r="F84" t="s">
        <v>182</v>
      </c>
      <c r="M84" t="s">
        <v>344</v>
      </c>
    </row>
    <row r="85" spans="6:13">
      <c r="F85" t="s">
        <v>183</v>
      </c>
      <c r="M85" t="s">
        <v>345</v>
      </c>
    </row>
    <row r="86" spans="6:13">
      <c r="F86" t="s">
        <v>184</v>
      </c>
      <c r="M86" t="s">
        <v>346</v>
      </c>
    </row>
    <row r="87" spans="6:13">
      <c r="F87" t="s">
        <v>185</v>
      </c>
      <c r="M87" t="s">
        <v>347</v>
      </c>
    </row>
    <row r="88" spans="6:13">
      <c r="F88" t="s">
        <v>186</v>
      </c>
      <c r="M88" t="s">
        <v>348</v>
      </c>
    </row>
    <row r="89" spans="6:13">
      <c r="F89" t="s">
        <v>187</v>
      </c>
      <c r="M89" t="s">
        <v>349</v>
      </c>
    </row>
    <row r="90" spans="6:13">
      <c r="F90" t="s">
        <v>188</v>
      </c>
      <c r="M90" t="s">
        <v>350</v>
      </c>
    </row>
    <row r="91" spans="6:13">
      <c r="F91" t="s">
        <v>189</v>
      </c>
      <c r="M91" t="s">
        <v>351</v>
      </c>
    </row>
    <row r="92" spans="6:13">
      <c r="F92" t="s">
        <v>190</v>
      </c>
      <c r="M92" t="s">
        <v>352</v>
      </c>
    </row>
    <row r="93" spans="6:13">
      <c r="F93" t="s">
        <v>191</v>
      </c>
      <c r="M93" t="s">
        <v>353</v>
      </c>
    </row>
    <row r="94" spans="6:13">
      <c r="F94" t="s">
        <v>192</v>
      </c>
      <c r="M94" t="s">
        <v>354</v>
      </c>
    </row>
    <row r="95" spans="6:13">
      <c r="F95" t="s">
        <v>193</v>
      </c>
      <c r="M95" t="s">
        <v>355</v>
      </c>
    </row>
    <row r="96" spans="6:13">
      <c r="F96" t="s">
        <v>194</v>
      </c>
      <c r="M96" t="s">
        <v>356</v>
      </c>
    </row>
    <row r="97" spans="6:13">
      <c r="F97" t="s">
        <v>195</v>
      </c>
      <c r="M97" t="s">
        <v>357</v>
      </c>
    </row>
    <row r="98" spans="6:13">
      <c r="F98" t="s">
        <v>196</v>
      </c>
      <c r="M98" t="s">
        <v>358</v>
      </c>
    </row>
    <row r="99" spans="6:13">
      <c r="F99" t="s">
        <v>197</v>
      </c>
      <c r="M99" t="s">
        <v>359</v>
      </c>
    </row>
    <row r="100" spans="6:13">
      <c r="F100" t="s">
        <v>198</v>
      </c>
      <c r="M100" t="s">
        <v>360</v>
      </c>
    </row>
    <row r="101" spans="6:13">
      <c r="F101" t="s">
        <v>199</v>
      </c>
      <c r="M101" t="s">
        <v>361</v>
      </c>
    </row>
    <row r="102" spans="6:13">
      <c r="F102" t="s">
        <v>200</v>
      </c>
      <c r="M102" t="s">
        <v>362</v>
      </c>
    </row>
    <row r="103" spans="6:13">
      <c r="F103" t="s">
        <v>201</v>
      </c>
      <c r="M103" t="s">
        <v>363</v>
      </c>
    </row>
    <row r="104" spans="6:13">
      <c r="F104" t="s">
        <v>202</v>
      </c>
      <c r="M104" t="s">
        <v>364</v>
      </c>
    </row>
    <row r="105" spans="6:13">
      <c r="F105" t="s">
        <v>203</v>
      </c>
      <c r="M105" t="s">
        <v>365</v>
      </c>
    </row>
    <row r="106" spans="6:13">
      <c r="F106" t="s">
        <v>204</v>
      </c>
      <c r="M106" t="s">
        <v>366</v>
      </c>
    </row>
    <row r="107" spans="6:13">
      <c r="F107" t="s">
        <v>205</v>
      </c>
      <c r="M107" t="s">
        <v>367</v>
      </c>
    </row>
    <row r="108" spans="6:13">
      <c r="F108" t="s">
        <v>206</v>
      </c>
      <c r="M108" t="s">
        <v>368</v>
      </c>
    </row>
    <row r="109" spans="6:13">
      <c r="F109" t="s">
        <v>207</v>
      </c>
      <c r="M109" t="s">
        <v>369</v>
      </c>
    </row>
    <row r="110" spans="6:13">
      <c r="F110" t="s">
        <v>208</v>
      </c>
      <c r="M110" t="s">
        <v>370</v>
      </c>
    </row>
    <row r="111" spans="6:13">
      <c r="F111" t="s">
        <v>209</v>
      </c>
      <c r="M111" t="s">
        <v>371</v>
      </c>
    </row>
    <row r="112" spans="6:13">
      <c r="M112" t="s">
        <v>372</v>
      </c>
    </row>
    <row r="113" spans="13:13">
      <c r="M113" t="s">
        <v>373</v>
      </c>
    </row>
    <row r="114" spans="13:13">
      <c r="M114" t="s">
        <v>374</v>
      </c>
    </row>
    <row r="115" spans="13:13">
      <c r="M115" t="s">
        <v>375</v>
      </c>
    </row>
    <row r="116" spans="13:13">
      <c r="M116" t="s">
        <v>376</v>
      </c>
    </row>
    <row r="117" spans="13:13">
      <c r="M117" t="s">
        <v>377</v>
      </c>
    </row>
    <row r="118" spans="13:13">
      <c r="M118" t="s">
        <v>378</v>
      </c>
    </row>
    <row r="119" spans="13:13">
      <c r="M119" t="s">
        <v>379</v>
      </c>
    </row>
    <row r="120" spans="13:13">
      <c r="M120" t="s">
        <v>380</v>
      </c>
    </row>
    <row r="121" spans="13:13">
      <c r="M121" t="s">
        <v>381</v>
      </c>
    </row>
    <row r="122" spans="13:13">
      <c r="M122" t="s">
        <v>382</v>
      </c>
    </row>
    <row r="123" spans="13:13">
      <c r="M123" t="s">
        <v>383</v>
      </c>
    </row>
    <row r="124" spans="13:13">
      <c r="M124" t="s">
        <v>384</v>
      </c>
    </row>
    <row r="125" spans="13:13">
      <c r="M125" t="s">
        <v>385</v>
      </c>
    </row>
    <row r="126" spans="13:13">
      <c r="M126" t="s">
        <v>386</v>
      </c>
    </row>
    <row r="127" spans="13:13">
      <c r="M127" t="s">
        <v>387</v>
      </c>
    </row>
    <row r="128" spans="13:13">
      <c r="M128" t="s">
        <v>388</v>
      </c>
    </row>
    <row r="129" spans="13:13">
      <c r="M129" t="s">
        <v>389</v>
      </c>
    </row>
    <row r="130" spans="13:13">
      <c r="M130" t="s">
        <v>390</v>
      </c>
    </row>
    <row r="131" spans="13:13">
      <c r="M131" t="s">
        <v>391</v>
      </c>
    </row>
    <row r="132" spans="13:13">
      <c r="M132" t="s">
        <v>392</v>
      </c>
    </row>
    <row r="133" spans="13:13">
      <c r="M133" t="s">
        <v>393</v>
      </c>
    </row>
    <row r="134" spans="13:13">
      <c r="M134" t="s">
        <v>394</v>
      </c>
    </row>
    <row r="135" spans="13:13">
      <c r="M135" t="s">
        <v>395</v>
      </c>
    </row>
    <row r="136" spans="13:13">
      <c r="M136" t="s">
        <v>396</v>
      </c>
    </row>
    <row r="137" spans="13:13">
      <c r="M137" t="s">
        <v>397</v>
      </c>
    </row>
    <row r="138" spans="13:13">
      <c r="M138" t="s">
        <v>398</v>
      </c>
    </row>
    <row r="139" spans="13:13">
      <c r="M139" t="s">
        <v>399</v>
      </c>
    </row>
    <row r="140" spans="13:13">
      <c r="M140" t="s">
        <v>400</v>
      </c>
    </row>
    <row r="141" spans="13:13">
      <c r="M141" t="s">
        <v>401</v>
      </c>
    </row>
    <row r="142" spans="13:13">
      <c r="M142" t="s">
        <v>402</v>
      </c>
    </row>
  </sheetData>
  <autoFilter ref="B2:U111"/>
  <customSheetViews>
    <customSheetView guid="{1EB03EB8-EE69-412E-9CA0-8FD172FC916A}" state="hidden" topLeftCell="F4">
      <selection activeCell="L34" sqref="L34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0"/>
  </sheetPr>
  <dimension ref="A1:CA36"/>
  <sheetViews>
    <sheetView workbookViewId="0">
      <selection activeCell="CA2" sqref="B2:CA2"/>
    </sheetView>
  </sheetViews>
  <sheetFormatPr defaultRowHeight="15"/>
  <cols>
    <col min="2" max="2" width="11.28515625" customWidth="1"/>
    <col min="3" max="3" width="9.7109375" customWidth="1"/>
    <col min="5" max="5" width="14.5703125" customWidth="1"/>
    <col min="6" max="6" width="36.5703125" customWidth="1"/>
    <col min="7" max="8" width="10.7109375" bestFit="1" customWidth="1"/>
    <col min="9" max="11" width="10.5703125" bestFit="1" customWidth="1"/>
    <col min="12" max="12" width="9.140625" customWidth="1"/>
    <col min="15" max="15" width="10.7109375" customWidth="1"/>
    <col min="16" max="16" width="10.7109375" bestFit="1" customWidth="1"/>
    <col min="17" max="19" width="10.5703125" bestFit="1" customWidth="1"/>
  </cols>
  <sheetData>
    <row r="1" spans="1:79">
      <c r="A1" s="38">
        <f>COLUMN()</f>
        <v>1</v>
      </c>
      <c r="B1" s="38">
        <f>COLUMN()</f>
        <v>2</v>
      </c>
      <c r="C1" s="38">
        <f>COLUMN()</f>
        <v>3</v>
      </c>
      <c r="D1" s="38">
        <f>COLUMN()</f>
        <v>4</v>
      </c>
      <c r="E1" s="38">
        <f>COLUMN()</f>
        <v>5</v>
      </c>
      <c r="F1" s="38">
        <f>COLUMN()</f>
        <v>6</v>
      </c>
      <c r="G1" s="38">
        <f>COLUMN()</f>
        <v>7</v>
      </c>
      <c r="H1" s="38">
        <f>COLUMN()</f>
        <v>8</v>
      </c>
      <c r="I1" s="38">
        <f>COLUMN()</f>
        <v>9</v>
      </c>
      <c r="J1">
        <f>COLUMN()</f>
        <v>10</v>
      </c>
      <c r="K1">
        <f>COLUMN()</f>
        <v>11</v>
      </c>
      <c r="L1">
        <f>COLUMN()</f>
        <v>12</v>
      </c>
      <c r="M1">
        <f>COLUMN()</f>
        <v>13</v>
      </c>
      <c r="N1">
        <f>COLUMN()</f>
        <v>14</v>
      </c>
      <c r="O1">
        <f>COLUMN()</f>
        <v>15</v>
      </c>
      <c r="P1">
        <f>COLUMN()</f>
        <v>16</v>
      </c>
      <c r="Q1">
        <f>COLUMN()</f>
        <v>17</v>
      </c>
      <c r="R1">
        <f>COLUMN()</f>
        <v>18</v>
      </c>
      <c r="S1">
        <f>COLUMN()</f>
        <v>19</v>
      </c>
      <c r="T1">
        <f>COLUMN()</f>
        <v>20</v>
      </c>
      <c r="U1">
        <f>COLUMN()</f>
        <v>21</v>
      </c>
      <c r="V1">
        <f>COLUMN()</f>
        <v>22</v>
      </c>
      <c r="W1">
        <f>COLUMN()</f>
        <v>23</v>
      </c>
      <c r="X1">
        <f>COLUMN()</f>
        <v>24</v>
      </c>
      <c r="Y1">
        <f>COLUMN()</f>
        <v>25</v>
      </c>
      <c r="Z1">
        <f>COLUMN()</f>
        <v>26</v>
      </c>
      <c r="AA1">
        <f>COLUMN()</f>
        <v>27</v>
      </c>
      <c r="AB1">
        <f>COLUMN()</f>
        <v>28</v>
      </c>
      <c r="AC1">
        <f>COLUMN()</f>
        <v>29</v>
      </c>
      <c r="AD1">
        <f>COLUMN()</f>
        <v>30</v>
      </c>
      <c r="AE1">
        <f>COLUMN()</f>
        <v>31</v>
      </c>
      <c r="AF1">
        <f>COLUMN()</f>
        <v>32</v>
      </c>
      <c r="AG1">
        <f>COLUMN()</f>
        <v>33</v>
      </c>
      <c r="AH1">
        <f>COLUMN()</f>
        <v>34</v>
      </c>
      <c r="AI1">
        <f>COLUMN()</f>
        <v>35</v>
      </c>
      <c r="AJ1">
        <f>COLUMN()</f>
        <v>36</v>
      </c>
      <c r="AK1">
        <f>COLUMN()</f>
        <v>37</v>
      </c>
      <c r="AL1">
        <f>COLUMN()</f>
        <v>38</v>
      </c>
      <c r="AM1">
        <f>COLUMN()</f>
        <v>39</v>
      </c>
      <c r="AN1">
        <f>COLUMN()</f>
        <v>40</v>
      </c>
      <c r="AO1">
        <f>COLUMN()</f>
        <v>41</v>
      </c>
      <c r="AP1">
        <f>COLUMN()</f>
        <v>42</v>
      </c>
      <c r="AQ1">
        <f>COLUMN()</f>
        <v>43</v>
      </c>
      <c r="AR1">
        <f>COLUMN()</f>
        <v>44</v>
      </c>
      <c r="AS1">
        <f>COLUMN()</f>
        <v>45</v>
      </c>
      <c r="AT1">
        <f>COLUMN()</f>
        <v>46</v>
      </c>
      <c r="AU1">
        <f>COLUMN()</f>
        <v>47</v>
      </c>
      <c r="AV1">
        <f>COLUMN()</f>
        <v>48</v>
      </c>
      <c r="AW1">
        <f>COLUMN()</f>
        <v>49</v>
      </c>
      <c r="AX1">
        <f>COLUMN()</f>
        <v>50</v>
      </c>
      <c r="AY1">
        <f>COLUMN()</f>
        <v>51</v>
      </c>
      <c r="AZ1">
        <f>COLUMN()</f>
        <v>52</v>
      </c>
      <c r="BA1">
        <f>COLUMN()</f>
        <v>53</v>
      </c>
      <c r="BB1">
        <f>COLUMN()</f>
        <v>54</v>
      </c>
      <c r="BC1">
        <f>COLUMN()</f>
        <v>55</v>
      </c>
      <c r="BD1">
        <f>COLUMN()</f>
        <v>56</v>
      </c>
      <c r="BE1">
        <f>COLUMN()</f>
        <v>57</v>
      </c>
      <c r="BF1">
        <f>COLUMN()</f>
        <v>58</v>
      </c>
      <c r="BG1">
        <f>COLUMN()</f>
        <v>59</v>
      </c>
      <c r="BH1">
        <f>COLUMN()</f>
        <v>60</v>
      </c>
      <c r="BI1">
        <f>COLUMN()</f>
        <v>61</v>
      </c>
      <c r="BJ1">
        <f>COLUMN()</f>
        <v>62</v>
      </c>
      <c r="BK1">
        <f>COLUMN()</f>
        <v>63</v>
      </c>
      <c r="BL1">
        <f>COLUMN()</f>
        <v>64</v>
      </c>
      <c r="BM1">
        <f>COLUMN()</f>
        <v>65</v>
      </c>
      <c r="BN1">
        <f>COLUMN()</f>
        <v>66</v>
      </c>
      <c r="BO1">
        <f>COLUMN()</f>
        <v>67</v>
      </c>
      <c r="BP1">
        <f>COLUMN()</f>
        <v>68</v>
      </c>
      <c r="BQ1">
        <f>COLUMN()</f>
        <v>69</v>
      </c>
      <c r="BR1">
        <f>COLUMN()</f>
        <v>70</v>
      </c>
      <c r="BS1">
        <f>COLUMN()</f>
        <v>71</v>
      </c>
      <c r="BT1">
        <f>COLUMN()</f>
        <v>72</v>
      </c>
      <c r="BU1">
        <f>COLUMN()</f>
        <v>73</v>
      </c>
      <c r="BV1">
        <f>COLUMN()</f>
        <v>74</v>
      </c>
      <c r="BW1">
        <f>COLUMN()</f>
        <v>75</v>
      </c>
      <c r="BX1">
        <f>COLUMN()</f>
        <v>76</v>
      </c>
      <c r="BY1">
        <f>COLUMN()</f>
        <v>77</v>
      </c>
      <c r="BZ1">
        <f>COLUMN()</f>
        <v>78</v>
      </c>
      <c r="CA1">
        <f>COLUMN()</f>
        <v>79</v>
      </c>
    </row>
    <row r="2" spans="1:79">
      <c r="A2" s="38">
        <f>ROW()</f>
        <v>2</v>
      </c>
      <c r="B2" s="42" t="s">
        <v>2</v>
      </c>
      <c r="C2" s="42" t="s">
        <v>3</v>
      </c>
      <c r="D2" s="42" t="s">
        <v>69</v>
      </c>
      <c r="E2" s="42" t="s">
        <v>442</v>
      </c>
      <c r="F2" s="42" t="s">
        <v>461</v>
      </c>
      <c r="G2" s="42" t="s">
        <v>462</v>
      </c>
      <c r="H2" s="42" t="s">
        <v>463</v>
      </c>
      <c r="I2" s="42" t="s">
        <v>464</v>
      </c>
      <c r="J2" s="47" t="s">
        <v>15</v>
      </c>
      <c r="K2" s="47" t="s">
        <v>35</v>
      </c>
      <c r="L2" s="47" t="s">
        <v>36</v>
      </c>
      <c r="M2" s="47" t="s">
        <v>457</v>
      </c>
      <c r="N2" s="47" t="s">
        <v>26</v>
      </c>
      <c r="O2" s="47" t="e">
        <f>#REF!</f>
        <v>#REF!</v>
      </c>
      <c r="P2" s="47" t="e">
        <f>#REF!</f>
        <v>#REF!</v>
      </c>
      <c r="Q2" s="47" t="e">
        <f>#REF!</f>
        <v>#REF!</v>
      </c>
      <c r="R2" s="47" t="e">
        <f>#REF!</f>
        <v>#REF!</v>
      </c>
      <c r="S2" s="47" t="e">
        <f>#REF!</f>
        <v>#REF!</v>
      </c>
      <c r="T2" s="47" t="e">
        <f>#REF!</f>
        <v>#REF!</v>
      </c>
      <c r="U2" s="47" t="e">
        <f>#REF!</f>
        <v>#REF!</v>
      </c>
      <c r="V2" s="47" t="e">
        <f>#REF!</f>
        <v>#REF!</v>
      </c>
      <c r="W2" s="47" t="e">
        <f>#REF!</f>
        <v>#REF!</v>
      </c>
      <c r="X2" s="47" t="e">
        <f>#REF!</f>
        <v>#REF!</v>
      </c>
      <c r="Y2" s="47" t="e">
        <f>#REF!</f>
        <v>#REF!</v>
      </c>
      <c r="Z2" s="47" t="e">
        <f>#REF!</f>
        <v>#REF!</v>
      </c>
      <c r="AA2" s="47" t="e">
        <f>#REF!</f>
        <v>#REF!</v>
      </c>
      <c r="AB2" s="47" t="e">
        <f>#REF!</f>
        <v>#REF!</v>
      </c>
      <c r="AC2" s="47" t="e">
        <f>#REF!</f>
        <v>#REF!</v>
      </c>
      <c r="AD2" s="47" t="e">
        <f>#REF!</f>
        <v>#REF!</v>
      </c>
      <c r="AE2" s="47" t="e">
        <f>#REF!</f>
        <v>#REF!</v>
      </c>
      <c r="AF2" s="47" t="e">
        <f>#REF!</f>
        <v>#REF!</v>
      </c>
      <c r="AG2" s="47" t="e">
        <f>#REF!</f>
        <v>#REF!</v>
      </c>
      <c r="AH2" s="47" t="e">
        <f>#REF!</f>
        <v>#REF!</v>
      </c>
      <c r="AI2" s="47" t="e">
        <f>#REF!</f>
        <v>#REF!</v>
      </c>
      <c r="AJ2" s="47" t="e">
        <f>#REF!</f>
        <v>#REF!</v>
      </c>
      <c r="AK2" s="47" t="e">
        <f>#REF!</f>
        <v>#REF!</v>
      </c>
      <c r="AL2" s="47" t="e">
        <f>#REF!</f>
        <v>#REF!</v>
      </c>
      <c r="AM2" s="47" t="e">
        <f>#REF!</f>
        <v>#REF!</v>
      </c>
      <c r="AN2" s="47" t="e">
        <f>#REF!</f>
        <v>#REF!</v>
      </c>
      <c r="AO2" s="47" t="e">
        <f>#REF!</f>
        <v>#REF!</v>
      </c>
      <c r="AP2" s="47" t="e">
        <f>#REF!</f>
        <v>#REF!</v>
      </c>
      <c r="AQ2" s="47" t="e">
        <f>#REF!</f>
        <v>#REF!</v>
      </c>
      <c r="AR2" s="47" t="e">
        <f>#REF!</f>
        <v>#REF!</v>
      </c>
      <c r="AS2" s="47" t="e">
        <f>#REF!</f>
        <v>#REF!</v>
      </c>
      <c r="AT2" s="47" t="e">
        <f>#REF!</f>
        <v>#REF!</v>
      </c>
      <c r="AU2" s="47" t="e">
        <f>#REF!</f>
        <v>#REF!</v>
      </c>
      <c r="AV2" s="47" t="e">
        <f>#REF!</f>
        <v>#REF!</v>
      </c>
      <c r="AW2" s="47" t="e">
        <f>#REF!</f>
        <v>#REF!</v>
      </c>
      <c r="AX2" s="47" t="e">
        <f>#REF!</f>
        <v>#REF!</v>
      </c>
      <c r="AY2" s="47" t="e">
        <f>#REF!</f>
        <v>#REF!</v>
      </c>
      <c r="AZ2" s="47" t="e">
        <f>#REF!</f>
        <v>#REF!</v>
      </c>
      <c r="BA2" s="47" t="e">
        <f>#REF!</f>
        <v>#REF!</v>
      </c>
      <c r="BB2" s="47" t="e">
        <f>#REF!</f>
        <v>#REF!</v>
      </c>
      <c r="BC2" s="47" t="e">
        <f>#REF!</f>
        <v>#REF!</v>
      </c>
      <c r="BD2" s="47" t="e">
        <f>#REF!</f>
        <v>#REF!</v>
      </c>
      <c r="BE2" s="47" t="e">
        <f>#REF!</f>
        <v>#REF!</v>
      </c>
      <c r="BF2" s="47" t="e">
        <f>#REF!</f>
        <v>#REF!</v>
      </c>
      <c r="BG2" s="47" t="e">
        <f>#REF!</f>
        <v>#REF!</v>
      </c>
      <c r="BH2" s="47" t="e">
        <f>#REF!</f>
        <v>#REF!</v>
      </c>
      <c r="BI2" s="47" t="e">
        <f>#REF!</f>
        <v>#REF!</v>
      </c>
      <c r="BJ2" s="47" t="e">
        <f>#REF!</f>
        <v>#REF!</v>
      </c>
      <c r="BK2" s="47" t="e">
        <f>#REF!</f>
        <v>#REF!</v>
      </c>
      <c r="BL2" s="47" t="e">
        <f>#REF!</f>
        <v>#REF!</v>
      </c>
      <c r="BM2" s="47" t="e">
        <f>#REF!</f>
        <v>#REF!</v>
      </c>
      <c r="BN2" s="47" t="e">
        <f>#REF!</f>
        <v>#REF!</v>
      </c>
      <c r="BO2" s="47" t="e">
        <f>#REF!</f>
        <v>#REF!</v>
      </c>
      <c r="BP2" s="47" t="e">
        <f>#REF!</f>
        <v>#REF!</v>
      </c>
      <c r="BQ2" s="47" t="e">
        <f>#REF!</f>
        <v>#REF!</v>
      </c>
      <c r="BR2" s="47" t="e">
        <f>#REF!</f>
        <v>#REF!</v>
      </c>
      <c r="BS2" s="47" t="e">
        <f>#REF!</f>
        <v>#REF!</v>
      </c>
      <c r="BT2" s="47" t="e">
        <f>#REF!</f>
        <v>#REF!</v>
      </c>
      <c r="BU2" s="47" t="e">
        <f>#REF!</f>
        <v>#REF!</v>
      </c>
      <c r="BV2" s="47" t="e">
        <f>#REF!</f>
        <v>#REF!</v>
      </c>
      <c r="BW2" s="47" t="e">
        <f>#REF!</f>
        <v>#REF!</v>
      </c>
      <c r="BX2" s="47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</row>
    <row r="3" spans="1:79">
      <c r="A3" s="38">
        <f>ROW()</f>
        <v>3</v>
      </c>
      <c r="B3" s="38" t="str">
        <f>'1. Formulário Identidade'!$C$8</f>
        <v>Comissão Ordinária</v>
      </c>
      <c r="C3" s="38" t="str">
        <f>'1. Formulário Identidade'!$C$9</f>
        <v>Camila Moreno de Camargo (Coordenadora)</v>
      </c>
      <c r="D3" s="38" t="str">
        <f>'1. Formulário Identidade'!$C$10</f>
        <v>Atividade</v>
      </c>
      <c r="E3" s="38">
        <f>'1. Formulário Identidade'!$C$11</f>
        <v>0</v>
      </c>
      <c r="F3" s="38" t="str">
        <f>'1. Formulário Identidade'!$C$12</f>
        <v>03.01.001 - Comissão de Ética e Disciplina do CAU/SP (CED – CAU/SP) - Atividades e Ações</v>
      </c>
      <c r="G3" s="38" t="str">
        <f>'1. Formulário Identidade'!$C$13</f>
        <v>Instruir processos de infração ao Código de Ética e emitir relatórios fundamentados, bem como acompanhar a toda a elaboração do Código de Ética</v>
      </c>
      <c r="H3" s="38" t="str">
        <f>'1. Formulário Identidade'!$C$14</f>
        <v>Promover o exercício ético e qualificado da profissão</v>
      </c>
      <c r="I3" s="38">
        <f>'1. Formulário Identidade'!$C$15</f>
        <v>0</v>
      </c>
      <c r="J3" s="38" t="str">
        <f>'1. Formulário Identidade'!$C$16</f>
        <v>Difusão do Código de Ética e Disciplina para Arquitetos e Urbanistas</v>
      </c>
      <c r="K3" s="47" t="e">
        <f>#REF!</f>
        <v>#REF!</v>
      </c>
      <c r="L3" s="47" t="e">
        <f>#REF!</f>
        <v>#REF!</v>
      </c>
      <c r="M3" s="47" t="e">
        <f>#REF!</f>
        <v>#REF!</v>
      </c>
      <c r="N3" s="47" t="e">
        <f>#REF!</f>
        <v>#REF!</v>
      </c>
      <c r="O3" s="48" t="e">
        <f>#REF!</f>
        <v>#REF!</v>
      </c>
      <c r="P3" s="48" t="e">
        <f>#REF!</f>
        <v>#REF!</v>
      </c>
      <c r="Q3" s="49" t="e">
        <f>#REF!</f>
        <v>#REF!</v>
      </c>
      <c r="R3" s="49" t="e">
        <f>#REF!</f>
        <v>#REF!</v>
      </c>
      <c r="S3" s="49" t="e">
        <f>#REF!</f>
        <v>#REF!</v>
      </c>
      <c r="T3" s="50" t="e">
        <f>#REF!</f>
        <v>#REF!</v>
      </c>
      <c r="U3" s="50" t="e">
        <f>#REF!</f>
        <v>#REF!</v>
      </c>
      <c r="V3" s="47" t="e">
        <f>#REF!</f>
        <v>#REF!</v>
      </c>
      <c r="W3" s="47" t="e">
        <f>#REF!</f>
        <v>#REF!</v>
      </c>
      <c r="X3" s="49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s="87" t="e">
        <f>#REF!</f>
        <v>#REF!</v>
      </c>
      <c r="BZ3" s="87" t="e">
        <f>#REF!</f>
        <v>#REF!</v>
      </c>
      <c r="CA3" t="e">
        <f>#REF!</f>
        <v>#REF!</v>
      </c>
    </row>
    <row r="4" spans="1:79">
      <c r="A4" s="38">
        <f>ROW()</f>
        <v>4</v>
      </c>
      <c r="B4" s="38" t="str">
        <f>'1. Formulário Identidade'!$C$8</f>
        <v>Comissão Ordinária</v>
      </c>
      <c r="C4" s="38" t="str">
        <f>'1. Formulário Identidade'!$C$9</f>
        <v>Camila Moreno de Camargo (Coordenadora)</v>
      </c>
      <c r="D4" s="38" t="str">
        <f>'1. Formulário Identidade'!$C$10</f>
        <v>Atividade</v>
      </c>
      <c r="E4" s="38">
        <f>'1. Formulário Identidade'!$C$11</f>
        <v>0</v>
      </c>
      <c r="F4" s="38" t="str">
        <f>'1. Formulário Identidade'!$C$12</f>
        <v>03.01.001 - Comissão de Ética e Disciplina do CAU/SP (CED – CAU/SP) - Atividades e Ações</v>
      </c>
      <c r="G4" s="38" t="str">
        <f>'1. Formulário Identidade'!$C$13</f>
        <v>Instruir processos de infração ao Código de Ética e emitir relatórios fundamentados, bem como acompanhar a toda a elaboração do Código de Ética</v>
      </c>
      <c r="H4" s="38" t="str">
        <f>'1. Formulário Identidade'!$C$14</f>
        <v>Promover o exercício ético e qualificado da profissão</v>
      </c>
      <c r="I4" s="38">
        <f>'1. Formulário Identidade'!$C$15</f>
        <v>0</v>
      </c>
      <c r="J4" s="38" t="str">
        <f>'1. Formulário Identidade'!$C$16</f>
        <v>Difusão do Código de Ética e Disciplina para Arquitetos e Urbanistas</v>
      </c>
      <c r="K4" s="47" t="e">
        <f>#REF!</f>
        <v>#REF!</v>
      </c>
      <c r="L4" s="47" t="e">
        <f>#REF!</f>
        <v>#REF!</v>
      </c>
      <c r="M4" s="47" t="e">
        <f>#REF!</f>
        <v>#REF!</v>
      </c>
      <c r="N4" s="47" t="e">
        <f>#REF!</f>
        <v>#REF!</v>
      </c>
      <c r="O4" s="48" t="e">
        <f>#REF!</f>
        <v>#REF!</v>
      </c>
      <c r="P4" s="48" t="e">
        <f>#REF!</f>
        <v>#REF!</v>
      </c>
      <c r="Q4" s="49" t="e">
        <f>#REF!</f>
        <v>#REF!</v>
      </c>
      <c r="R4" s="49" t="e">
        <f>#REF!</f>
        <v>#REF!</v>
      </c>
      <c r="S4" s="49" t="e">
        <f>#REF!</f>
        <v>#REF!</v>
      </c>
      <c r="T4" s="50" t="e">
        <f>#REF!</f>
        <v>#REF!</v>
      </c>
      <c r="U4" s="50" t="e">
        <f>#REF!</f>
        <v>#REF!</v>
      </c>
      <c r="V4" s="47" t="e">
        <f>#REF!</f>
        <v>#REF!</v>
      </c>
      <c r="W4" s="47" t="e">
        <f>#REF!</f>
        <v>#REF!</v>
      </c>
      <c r="X4" s="49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s="87" t="e">
        <f>#REF!</f>
        <v>#REF!</v>
      </c>
      <c r="BZ4" s="87" t="e">
        <f>#REF!</f>
        <v>#REF!</v>
      </c>
      <c r="CA4" t="e">
        <f>#REF!</f>
        <v>#REF!</v>
      </c>
    </row>
    <row r="5" spans="1:79">
      <c r="A5" s="38">
        <f>ROW()</f>
        <v>5</v>
      </c>
      <c r="B5" s="38" t="str">
        <f>'1. Formulário Identidade'!$C$8</f>
        <v>Comissão Ordinária</v>
      </c>
      <c r="C5" s="38" t="str">
        <f>'1. Formulário Identidade'!$C$9</f>
        <v>Camila Moreno de Camargo (Coordenadora)</v>
      </c>
      <c r="D5" s="38" t="str">
        <f>'1. Formulário Identidade'!$C$10</f>
        <v>Atividade</v>
      </c>
      <c r="E5" s="38">
        <f>'1. Formulário Identidade'!$C$11</f>
        <v>0</v>
      </c>
      <c r="F5" s="38" t="str">
        <f>'1. Formulário Identidade'!$C$12</f>
        <v>03.01.001 - Comissão de Ética e Disciplina do CAU/SP (CED – CAU/SP) - Atividades e Ações</v>
      </c>
      <c r="G5" s="38" t="str">
        <f>'1. Formulário Identidade'!$C$13</f>
        <v>Instruir processos de infração ao Código de Ética e emitir relatórios fundamentados, bem como acompanhar a toda a elaboração do Código de Ética</v>
      </c>
      <c r="H5" s="38" t="str">
        <f>'1. Formulário Identidade'!$C$14</f>
        <v>Promover o exercício ético e qualificado da profissão</v>
      </c>
      <c r="I5" s="38">
        <f>'1. Formulário Identidade'!$C$15</f>
        <v>0</v>
      </c>
      <c r="J5" s="38" t="str">
        <f>'1. Formulário Identidade'!$C$16</f>
        <v>Difusão do Código de Ética e Disciplina para Arquitetos e Urbanistas</v>
      </c>
      <c r="K5" s="47" t="e">
        <f>#REF!</f>
        <v>#REF!</v>
      </c>
      <c r="L5" s="47" t="e">
        <f>#REF!</f>
        <v>#REF!</v>
      </c>
      <c r="M5" s="47" t="e">
        <f>#REF!</f>
        <v>#REF!</v>
      </c>
      <c r="N5" s="47" t="e">
        <f>#REF!</f>
        <v>#REF!</v>
      </c>
      <c r="O5" s="48" t="e">
        <f>#REF!</f>
        <v>#REF!</v>
      </c>
      <c r="P5" s="48" t="e">
        <f>#REF!</f>
        <v>#REF!</v>
      </c>
      <c r="Q5" s="49" t="e">
        <f>#REF!</f>
        <v>#REF!</v>
      </c>
      <c r="R5" s="49" t="e">
        <f>#REF!</f>
        <v>#REF!</v>
      </c>
      <c r="S5" s="49" t="e">
        <f>#REF!</f>
        <v>#REF!</v>
      </c>
      <c r="T5" s="50" t="e">
        <f>#REF!</f>
        <v>#REF!</v>
      </c>
      <c r="U5" s="50" t="e">
        <f>#REF!</f>
        <v>#REF!</v>
      </c>
      <c r="V5" s="47" t="e">
        <f>#REF!</f>
        <v>#REF!</v>
      </c>
      <c r="W5" s="47" t="e">
        <f>#REF!</f>
        <v>#REF!</v>
      </c>
      <c r="X5" s="49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s="87" t="e">
        <f>#REF!</f>
        <v>#REF!</v>
      </c>
      <c r="BZ5" s="87" t="e">
        <f>#REF!</f>
        <v>#REF!</v>
      </c>
      <c r="CA5" t="e">
        <f>#REF!</f>
        <v>#REF!</v>
      </c>
    </row>
    <row r="6" spans="1:79">
      <c r="A6" s="38">
        <f>ROW()</f>
        <v>6</v>
      </c>
      <c r="B6" s="38" t="str">
        <f>'1. Formulário Identidade'!$C$8</f>
        <v>Comissão Ordinária</v>
      </c>
      <c r="C6" s="38" t="str">
        <f>'1. Formulário Identidade'!$C$9</f>
        <v>Camila Moreno de Camargo (Coordenadora)</v>
      </c>
      <c r="D6" s="38" t="str">
        <f>'1. Formulário Identidade'!$C$10</f>
        <v>Atividade</v>
      </c>
      <c r="E6" s="38">
        <f>'1. Formulário Identidade'!$C$11</f>
        <v>0</v>
      </c>
      <c r="F6" s="38" t="str">
        <f>'1. Formulário Identidade'!$C$12</f>
        <v>03.01.001 - Comissão de Ética e Disciplina do CAU/SP (CED – CAU/SP) - Atividades e Ações</v>
      </c>
      <c r="G6" s="38" t="str">
        <f>'1. Formulário Identidade'!$C$13</f>
        <v>Instruir processos de infração ao Código de Ética e emitir relatórios fundamentados, bem como acompanhar a toda a elaboração do Código de Ética</v>
      </c>
      <c r="H6" s="38" t="str">
        <f>'1. Formulário Identidade'!$C$14</f>
        <v>Promover o exercício ético e qualificado da profissão</v>
      </c>
      <c r="I6" s="38">
        <f>'1. Formulário Identidade'!$C$15</f>
        <v>0</v>
      </c>
      <c r="J6" s="38" t="str">
        <f>'1. Formulário Identidade'!$C$16</f>
        <v>Difusão do Código de Ética e Disciplina para Arquitetos e Urbanistas</v>
      </c>
      <c r="K6" s="47" t="e">
        <f>#REF!</f>
        <v>#REF!</v>
      </c>
      <c r="L6" s="47" t="e">
        <f>#REF!</f>
        <v>#REF!</v>
      </c>
      <c r="M6" s="47" t="e">
        <f>#REF!</f>
        <v>#REF!</v>
      </c>
      <c r="N6" s="47" t="e">
        <f>#REF!</f>
        <v>#REF!</v>
      </c>
      <c r="O6" s="48" t="e">
        <f>#REF!</f>
        <v>#REF!</v>
      </c>
      <c r="P6" s="48" t="e">
        <f>#REF!</f>
        <v>#REF!</v>
      </c>
      <c r="Q6" s="49" t="e">
        <f>#REF!</f>
        <v>#REF!</v>
      </c>
      <c r="R6" s="49" t="e">
        <f>#REF!</f>
        <v>#REF!</v>
      </c>
      <c r="S6" s="49" t="e">
        <f>#REF!</f>
        <v>#REF!</v>
      </c>
      <c r="T6" s="50" t="e">
        <f>#REF!</f>
        <v>#REF!</v>
      </c>
      <c r="U6" s="50" t="e">
        <f>#REF!</f>
        <v>#REF!</v>
      </c>
      <c r="V6" s="47" t="e">
        <f>#REF!</f>
        <v>#REF!</v>
      </c>
      <c r="W6" s="47" t="e">
        <f>#REF!</f>
        <v>#REF!</v>
      </c>
      <c r="X6" s="49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s="87" t="e">
        <f>#REF!</f>
        <v>#REF!</v>
      </c>
      <c r="BZ6" s="87" t="e">
        <f>#REF!</f>
        <v>#REF!</v>
      </c>
      <c r="CA6" t="e">
        <f>#REF!</f>
        <v>#REF!</v>
      </c>
    </row>
    <row r="7" spans="1:79">
      <c r="A7" s="38">
        <f>ROW()</f>
        <v>7</v>
      </c>
      <c r="B7" s="38" t="str">
        <f>'1. Formulário Identidade'!$C$8</f>
        <v>Comissão Ordinária</v>
      </c>
      <c r="C7" s="38" t="str">
        <f>'1. Formulário Identidade'!$C$9</f>
        <v>Camila Moreno de Camargo (Coordenadora)</v>
      </c>
      <c r="D7" s="38" t="str">
        <f>'1. Formulário Identidade'!$C$10</f>
        <v>Atividade</v>
      </c>
      <c r="E7" s="38">
        <f>'1. Formulário Identidade'!$C$11</f>
        <v>0</v>
      </c>
      <c r="F7" s="38" t="str">
        <f>'1. Formulário Identidade'!$C$12</f>
        <v>03.01.001 - Comissão de Ética e Disciplina do CAU/SP (CED – CAU/SP) - Atividades e Ações</v>
      </c>
      <c r="G7" s="38" t="str">
        <f>'1. Formulário Identidade'!$C$13</f>
        <v>Instruir processos de infração ao Código de Ética e emitir relatórios fundamentados, bem como acompanhar a toda a elaboração do Código de Ética</v>
      </c>
      <c r="H7" s="38" t="str">
        <f>'1. Formulário Identidade'!$C$14</f>
        <v>Promover o exercício ético e qualificado da profissão</v>
      </c>
      <c r="I7" s="38">
        <f>'1. Formulário Identidade'!$C$15</f>
        <v>0</v>
      </c>
      <c r="J7" s="38" t="str">
        <f>'1. Formulário Identidade'!$C$16</f>
        <v>Difusão do Código de Ética e Disciplina para Arquitetos e Urbanistas</v>
      </c>
      <c r="K7" s="47" t="e">
        <f>#REF!</f>
        <v>#REF!</v>
      </c>
      <c r="L7" s="47" t="e">
        <f>#REF!</f>
        <v>#REF!</v>
      </c>
      <c r="M7" s="47" t="e">
        <f>#REF!</f>
        <v>#REF!</v>
      </c>
      <c r="N7" s="47" t="e">
        <f>#REF!</f>
        <v>#REF!</v>
      </c>
      <c r="O7" s="48" t="e">
        <f>#REF!</f>
        <v>#REF!</v>
      </c>
      <c r="P7" s="48" t="e">
        <f>#REF!</f>
        <v>#REF!</v>
      </c>
      <c r="Q7" s="49" t="e">
        <f>#REF!</f>
        <v>#REF!</v>
      </c>
      <c r="R7" s="49" t="e">
        <f>#REF!</f>
        <v>#REF!</v>
      </c>
      <c r="S7" s="49" t="e">
        <f>#REF!</f>
        <v>#REF!</v>
      </c>
      <c r="T7" s="50" t="e">
        <f>#REF!</f>
        <v>#REF!</v>
      </c>
      <c r="U7" s="50" t="e">
        <f>#REF!</f>
        <v>#REF!</v>
      </c>
      <c r="V7" s="47" t="e">
        <f>#REF!</f>
        <v>#REF!</v>
      </c>
      <c r="W7" s="47" t="e">
        <f>#REF!</f>
        <v>#REF!</v>
      </c>
      <c r="X7" s="49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s="87" t="e">
        <f>#REF!</f>
        <v>#REF!</v>
      </c>
      <c r="BZ7" s="87" t="e">
        <f>#REF!</f>
        <v>#REF!</v>
      </c>
      <c r="CA7" t="e">
        <f>#REF!</f>
        <v>#REF!</v>
      </c>
    </row>
    <row r="8" spans="1:79">
      <c r="A8" s="38">
        <f>ROW()</f>
        <v>8</v>
      </c>
      <c r="B8" s="38" t="str">
        <f>'1. Formulário Identidade'!$C$8</f>
        <v>Comissão Ordinária</v>
      </c>
      <c r="C8" s="38" t="str">
        <f>'1. Formulário Identidade'!$C$9</f>
        <v>Camila Moreno de Camargo (Coordenadora)</v>
      </c>
      <c r="D8" s="38" t="str">
        <f>'1. Formulário Identidade'!$C$10</f>
        <v>Atividade</v>
      </c>
      <c r="E8" s="38">
        <f>'1. Formulário Identidade'!$C$11</f>
        <v>0</v>
      </c>
      <c r="F8" s="38" t="str">
        <f>'1. Formulário Identidade'!$C$12</f>
        <v>03.01.001 - Comissão de Ética e Disciplina do CAU/SP (CED – CAU/SP) - Atividades e Ações</v>
      </c>
      <c r="G8" s="38" t="str">
        <f>'1. Formulário Identidade'!$C$13</f>
        <v>Instruir processos de infração ao Código de Ética e emitir relatórios fundamentados, bem como acompanhar a toda a elaboração do Código de Ética</v>
      </c>
      <c r="H8" s="38" t="str">
        <f>'1. Formulário Identidade'!$C$14</f>
        <v>Promover o exercício ético e qualificado da profissão</v>
      </c>
      <c r="I8" s="38">
        <f>'1. Formulário Identidade'!$C$15</f>
        <v>0</v>
      </c>
      <c r="J8" s="38" t="str">
        <f>'1. Formulário Identidade'!$C$16</f>
        <v>Difusão do Código de Ética e Disciplina para Arquitetos e Urbanistas</v>
      </c>
      <c r="K8" s="47" t="e">
        <f>#REF!</f>
        <v>#REF!</v>
      </c>
      <c r="L8" s="47" t="e">
        <f>#REF!</f>
        <v>#REF!</v>
      </c>
      <c r="M8" s="47" t="e">
        <f>#REF!</f>
        <v>#REF!</v>
      </c>
      <c r="N8" s="47" t="e">
        <f>#REF!</f>
        <v>#REF!</v>
      </c>
      <c r="O8" s="48" t="e">
        <f>#REF!</f>
        <v>#REF!</v>
      </c>
      <c r="P8" s="48" t="e">
        <f>#REF!</f>
        <v>#REF!</v>
      </c>
      <c r="Q8" s="49" t="e">
        <f>#REF!</f>
        <v>#REF!</v>
      </c>
      <c r="R8" s="49" t="e">
        <f>#REF!</f>
        <v>#REF!</v>
      </c>
      <c r="S8" s="49" t="e">
        <f>#REF!</f>
        <v>#REF!</v>
      </c>
      <c r="T8" s="50" t="e">
        <f>#REF!</f>
        <v>#REF!</v>
      </c>
      <c r="U8" s="50" t="e">
        <f>#REF!</f>
        <v>#REF!</v>
      </c>
      <c r="V8" s="47" t="e">
        <f>#REF!</f>
        <v>#REF!</v>
      </c>
      <c r="W8" s="47" t="e">
        <f>#REF!</f>
        <v>#REF!</v>
      </c>
      <c r="X8" s="49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s="87" t="e">
        <f>#REF!</f>
        <v>#REF!</v>
      </c>
      <c r="BZ8" s="87" t="e">
        <f>#REF!</f>
        <v>#REF!</v>
      </c>
      <c r="CA8" t="e">
        <f>#REF!</f>
        <v>#REF!</v>
      </c>
    </row>
    <row r="9" spans="1:79">
      <c r="A9" s="38">
        <f>ROW()</f>
        <v>9</v>
      </c>
      <c r="B9" s="38" t="str">
        <f>'1. Formulário Identidade'!$C$8</f>
        <v>Comissão Ordinária</v>
      </c>
      <c r="C9" s="38" t="str">
        <f>'1. Formulário Identidade'!$C$9</f>
        <v>Camila Moreno de Camargo (Coordenadora)</v>
      </c>
      <c r="D9" s="38" t="str">
        <f>'1. Formulário Identidade'!$C$10</f>
        <v>Atividade</v>
      </c>
      <c r="E9" s="38">
        <f>'1. Formulário Identidade'!$C$11</f>
        <v>0</v>
      </c>
      <c r="F9" s="38" t="str">
        <f>'1. Formulário Identidade'!$C$12</f>
        <v>03.01.001 - Comissão de Ética e Disciplina do CAU/SP (CED – CAU/SP) - Atividades e Ações</v>
      </c>
      <c r="G9" s="38" t="str">
        <f>'1. Formulário Identidade'!$C$13</f>
        <v>Instruir processos de infração ao Código de Ética e emitir relatórios fundamentados, bem como acompanhar a toda a elaboração do Código de Ética</v>
      </c>
      <c r="H9" s="38" t="str">
        <f>'1. Formulário Identidade'!$C$14</f>
        <v>Promover o exercício ético e qualificado da profissão</v>
      </c>
      <c r="I9" s="38">
        <f>'1. Formulário Identidade'!$C$15</f>
        <v>0</v>
      </c>
      <c r="J9" s="38" t="str">
        <f>'1. Formulário Identidade'!$C$16</f>
        <v>Difusão do Código de Ética e Disciplina para Arquitetos e Urbanistas</v>
      </c>
      <c r="K9" s="47" t="e">
        <f>#REF!</f>
        <v>#REF!</v>
      </c>
      <c r="L9" s="47" t="e">
        <f>#REF!</f>
        <v>#REF!</v>
      </c>
      <c r="M9" s="47" t="e">
        <f>#REF!</f>
        <v>#REF!</v>
      </c>
      <c r="N9" s="47" t="e">
        <f>#REF!</f>
        <v>#REF!</v>
      </c>
      <c r="O9" s="48" t="e">
        <f>#REF!</f>
        <v>#REF!</v>
      </c>
      <c r="P9" s="48" t="e">
        <f>#REF!</f>
        <v>#REF!</v>
      </c>
      <c r="Q9" s="49" t="e">
        <f>#REF!</f>
        <v>#REF!</v>
      </c>
      <c r="R9" s="49" t="e">
        <f>#REF!</f>
        <v>#REF!</v>
      </c>
      <c r="S9" s="49" t="e">
        <f>#REF!</f>
        <v>#REF!</v>
      </c>
      <c r="T9" s="50" t="e">
        <f>#REF!</f>
        <v>#REF!</v>
      </c>
      <c r="U9" s="50" t="e">
        <f>#REF!</f>
        <v>#REF!</v>
      </c>
      <c r="V9" s="47" t="e">
        <f>#REF!</f>
        <v>#REF!</v>
      </c>
      <c r="W9" s="47" t="e">
        <f>#REF!</f>
        <v>#REF!</v>
      </c>
      <c r="X9" s="4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s="87" t="e">
        <f>#REF!</f>
        <v>#REF!</v>
      </c>
      <c r="BZ9" s="87" t="e">
        <f>#REF!</f>
        <v>#REF!</v>
      </c>
      <c r="CA9" t="e">
        <f>#REF!</f>
        <v>#REF!</v>
      </c>
    </row>
    <row r="10" spans="1:79">
      <c r="A10" s="38">
        <f>ROW()</f>
        <v>10</v>
      </c>
      <c r="B10" s="38" t="str">
        <f>'1. Formulário Identidade'!$C$8</f>
        <v>Comissão Ordinária</v>
      </c>
      <c r="C10" s="38" t="str">
        <f>'1. Formulário Identidade'!$C$9</f>
        <v>Camila Moreno de Camargo (Coordenadora)</v>
      </c>
      <c r="D10" s="38" t="str">
        <f>'1. Formulário Identidade'!$C$10</f>
        <v>Atividade</v>
      </c>
      <c r="E10" s="38">
        <f>'1. Formulário Identidade'!$C$11</f>
        <v>0</v>
      </c>
      <c r="F10" s="38" t="str">
        <f>'1. Formulário Identidade'!$C$12</f>
        <v>03.01.001 - Comissão de Ética e Disciplina do CAU/SP (CED – CAU/SP) - Atividades e Ações</v>
      </c>
      <c r="G10" s="38" t="str">
        <f>'1. Formulário Identidade'!$C$13</f>
        <v>Instruir processos de infração ao Código de Ética e emitir relatórios fundamentados, bem como acompanhar a toda a elaboração do Código de Ética</v>
      </c>
      <c r="H10" s="38" t="str">
        <f>'1. Formulário Identidade'!$C$14</f>
        <v>Promover o exercício ético e qualificado da profissão</v>
      </c>
      <c r="I10" s="38">
        <f>'1. Formulário Identidade'!$C$15</f>
        <v>0</v>
      </c>
      <c r="J10" s="38" t="str">
        <f>'1. Formulário Identidade'!$C$16</f>
        <v>Difusão do Código de Ética e Disciplina para Arquitetos e Urbanistas</v>
      </c>
      <c r="K10" s="47" t="e">
        <f>#REF!</f>
        <v>#REF!</v>
      </c>
      <c r="L10" s="47" t="e">
        <f>#REF!</f>
        <v>#REF!</v>
      </c>
      <c r="M10" s="47" t="e">
        <f>#REF!</f>
        <v>#REF!</v>
      </c>
      <c r="N10" s="47" t="e">
        <f>#REF!</f>
        <v>#REF!</v>
      </c>
      <c r="O10" s="48" t="e">
        <f>#REF!</f>
        <v>#REF!</v>
      </c>
      <c r="P10" s="48" t="e">
        <f>#REF!</f>
        <v>#REF!</v>
      </c>
      <c r="Q10" s="49" t="e">
        <f>#REF!</f>
        <v>#REF!</v>
      </c>
      <c r="R10" s="49" t="e">
        <f>#REF!</f>
        <v>#REF!</v>
      </c>
      <c r="S10" s="49" t="e">
        <f>#REF!</f>
        <v>#REF!</v>
      </c>
      <c r="T10" s="50" t="e">
        <f>#REF!</f>
        <v>#REF!</v>
      </c>
      <c r="U10" s="50" t="e">
        <f>#REF!</f>
        <v>#REF!</v>
      </c>
      <c r="V10" s="47" t="e">
        <f>#REF!</f>
        <v>#REF!</v>
      </c>
      <c r="W10" s="47" t="e">
        <f>#REF!</f>
        <v>#REF!</v>
      </c>
      <c r="X10" s="49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s="87" t="e">
        <f>#REF!</f>
        <v>#REF!</v>
      </c>
      <c r="BZ10" s="87" t="e">
        <f>#REF!</f>
        <v>#REF!</v>
      </c>
      <c r="CA10" t="e">
        <f>#REF!</f>
        <v>#REF!</v>
      </c>
    </row>
    <row r="11" spans="1:79">
      <c r="A11" s="38">
        <f>ROW()</f>
        <v>11</v>
      </c>
      <c r="B11" s="38" t="str">
        <f>'1. Formulário Identidade'!$C$8</f>
        <v>Comissão Ordinária</v>
      </c>
      <c r="C11" s="38" t="str">
        <f>'1. Formulário Identidade'!$C$9</f>
        <v>Camila Moreno de Camargo (Coordenadora)</v>
      </c>
      <c r="D11" s="38" t="str">
        <f>'1. Formulário Identidade'!$C$10</f>
        <v>Atividade</v>
      </c>
      <c r="E11" s="38">
        <f>'1. Formulário Identidade'!$C$11</f>
        <v>0</v>
      </c>
      <c r="F11" s="38" t="str">
        <f>'1. Formulário Identidade'!$C$12</f>
        <v>03.01.001 - Comissão de Ética e Disciplina do CAU/SP (CED – CAU/SP) - Atividades e Ações</v>
      </c>
      <c r="G11" s="38" t="str">
        <f>'1. Formulário Identidade'!$C$13</f>
        <v>Instruir processos de infração ao Código de Ética e emitir relatórios fundamentados, bem como acompanhar a toda a elaboração do Código de Ética</v>
      </c>
      <c r="H11" s="38" t="str">
        <f>'1. Formulário Identidade'!$C$14</f>
        <v>Promover o exercício ético e qualificado da profissão</v>
      </c>
      <c r="I11" s="38">
        <f>'1. Formulário Identidade'!$C$15</f>
        <v>0</v>
      </c>
      <c r="J11" s="38" t="str">
        <f>'1. Formulário Identidade'!$C$16</f>
        <v>Difusão do Código de Ética e Disciplina para Arquitetos e Urbanistas</v>
      </c>
      <c r="K11" s="47" t="e">
        <f>#REF!</f>
        <v>#REF!</v>
      </c>
      <c r="L11" s="47" t="e">
        <f>#REF!</f>
        <v>#REF!</v>
      </c>
      <c r="M11" s="47" t="e">
        <f>#REF!</f>
        <v>#REF!</v>
      </c>
      <c r="N11" s="47" t="e">
        <f>#REF!</f>
        <v>#REF!</v>
      </c>
      <c r="O11" s="48" t="e">
        <f>#REF!</f>
        <v>#REF!</v>
      </c>
      <c r="P11" s="48" t="e">
        <f>#REF!</f>
        <v>#REF!</v>
      </c>
      <c r="Q11" s="49" t="e">
        <f>#REF!</f>
        <v>#REF!</v>
      </c>
      <c r="R11" s="49" t="e">
        <f>#REF!</f>
        <v>#REF!</v>
      </c>
      <c r="S11" s="49" t="e">
        <f>#REF!</f>
        <v>#REF!</v>
      </c>
      <c r="T11" s="50" t="e">
        <f>#REF!</f>
        <v>#REF!</v>
      </c>
      <c r="U11" s="50" t="e">
        <f>#REF!</f>
        <v>#REF!</v>
      </c>
      <c r="V11" s="47" t="e">
        <f>#REF!</f>
        <v>#REF!</v>
      </c>
      <c r="W11" s="47" t="e">
        <f>#REF!</f>
        <v>#REF!</v>
      </c>
      <c r="X11" s="49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s="87" t="e">
        <f>#REF!</f>
        <v>#REF!</v>
      </c>
      <c r="BZ11" s="87" t="e">
        <f>#REF!</f>
        <v>#REF!</v>
      </c>
      <c r="CA11" t="e">
        <f>#REF!</f>
        <v>#REF!</v>
      </c>
    </row>
    <row r="12" spans="1:79">
      <c r="A12" s="38">
        <f>ROW()</f>
        <v>12</v>
      </c>
      <c r="B12" s="38" t="str">
        <f>'1. Formulário Identidade'!$C$8</f>
        <v>Comissão Ordinária</v>
      </c>
      <c r="C12" s="38" t="str">
        <f>'1. Formulário Identidade'!$C$9</f>
        <v>Camila Moreno de Camargo (Coordenadora)</v>
      </c>
      <c r="D12" s="38" t="str">
        <f>'1. Formulário Identidade'!$C$10</f>
        <v>Atividade</v>
      </c>
      <c r="E12" s="38">
        <f>'1. Formulário Identidade'!$C$11</f>
        <v>0</v>
      </c>
      <c r="F12" s="38" t="str">
        <f>'1. Formulário Identidade'!$C$12</f>
        <v>03.01.001 - Comissão de Ética e Disciplina do CAU/SP (CED – CAU/SP) - Atividades e Ações</v>
      </c>
      <c r="G12" s="38" t="str">
        <f>'1. Formulário Identidade'!$C$13</f>
        <v>Instruir processos de infração ao Código de Ética e emitir relatórios fundamentados, bem como acompanhar a toda a elaboração do Código de Ética</v>
      </c>
      <c r="H12" s="38" t="str">
        <f>'1. Formulário Identidade'!$C$14</f>
        <v>Promover o exercício ético e qualificado da profissão</v>
      </c>
      <c r="I12" s="38">
        <f>'1. Formulário Identidade'!$C$15</f>
        <v>0</v>
      </c>
      <c r="J12" s="38" t="str">
        <f>'1. Formulário Identidade'!$C$16</f>
        <v>Difusão do Código de Ética e Disciplina para Arquitetos e Urbanistas</v>
      </c>
      <c r="K12" s="47" t="e">
        <f>#REF!</f>
        <v>#REF!</v>
      </c>
      <c r="L12" s="47" t="e">
        <f>#REF!</f>
        <v>#REF!</v>
      </c>
      <c r="M12" s="47" t="e">
        <f>#REF!</f>
        <v>#REF!</v>
      </c>
      <c r="N12" s="47" t="e">
        <f>#REF!</f>
        <v>#REF!</v>
      </c>
      <c r="O12" s="48" t="e">
        <f>#REF!</f>
        <v>#REF!</v>
      </c>
      <c r="P12" s="48" t="e">
        <f>#REF!</f>
        <v>#REF!</v>
      </c>
      <c r="Q12" s="49" t="e">
        <f>#REF!</f>
        <v>#REF!</v>
      </c>
      <c r="R12" s="49" t="e">
        <f>#REF!</f>
        <v>#REF!</v>
      </c>
      <c r="S12" s="49" t="e">
        <f>#REF!</f>
        <v>#REF!</v>
      </c>
      <c r="T12" s="50" t="e">
        <f>#REF!</f>
        <v>#REF!</v>
      </c>
      <c r="U12" s="50" t="e">
        <f>#REF!</f>
        <v>#REF!</v>
      </c>
      <c r="V12" s="47" t="e">
        <f>#REF!</f>
        <v>#REF!</v>
      </c>
      <c r="W12" s="47" t="e">
        <f>#REF!</f>
        <v>#REF!</v>
      </c>
      <c r="X12" s="49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s="87" t="e">
        <f>#REF!</f>
        <v>#REF!</v>
      </c>
      <c r="BZ12" s="87" t="e">
        <f>#REF!</f>
        <v>#REF!</v>
      </c>
      <c r="CA12" t="e">
        <f>#REF!</f>
        <v>#REF!</v>
      </c>
    </row>
    <row r="13" spans="1:79">
      <c r="A13" s="38">
        <f>ROW()</f>
        <v>13</v>
      </c>
      <c r="B13" s="38" t="str">
        <f>'1. Formulário Identidade'!$C$8</f>
        <v>Comissão Ordinária</v>
      </c>
      <c r="C13" s="38" t="str">
        <f>'1. Formulário Identidade'!$C$9</f>
        <v>Camila Moreno de Camargo (Coordenadora)</v>
      </c>
      <c r="D13" s="38" t="str">
        <f>'1. Formulário Identidade'!$C$10</f>
        <v>Atividade</v>
      </c>
      <c r="E13" s="38">
        <f>'1. Formulário Identidade'!$C$11</f>
        <v>0</v>
      </c>
      <c r="F13" s="38" t="str">
        <f>'1. Formulário Identidade'!$C$12</f>
        <v>03.01.001 - Comissão de Ética e Disciplina do CAU/SP (CED – CAU/SP) - Atividades e Ações</v>
      </c>
      <c r="G13" s="38" t="str">
        <f>'1. Formulário Identidade'!$C$13</f>
        <v>Instruir processos de infração ao Código de Ética e emitir relatórios fundamentados, bem como acompanhar a toda a elaboração do Código de Ética</v>
      </c>
      <c r="H13" s="38" t="str">
        <f>'1. Formulário Identidade'!$C$14</f>
        <v>Promover o exercício ético e qualificado da profissão</v>
      </c>
      <c r="I13" s="38">
        <f>'1. Formulário Identidade'!$C$15</f>
        <v>0</v>
      </c>
      <c r="J13" s="38" t="str">
        <f>'1. Formulário Identidade'!$C$16</f>
        <v>Difusão do Código de Ética e Disciplina para Arquitetos e Urbanistas</v>
      </c>
      <c r="K13" s="47" t="e">
        <f>#REF!</f>
        <v>#REF!</v>
      </c>
      <c r="L13" s="47" t="e">
        <f>#REF!</f>
        <v>#REF!</v>
      </c>
      <c r="M13" s="47" t="e">
        <f>#REF!</f>
        <v>#REF!</v>
      </c>
      <c r="N13" s="47" t="e">
        <f>#REF!</f>
        <v>#REF!</v>
      </c>
      <c r="O13" s="48" t="e">
        <f>#REF!</f>
        <v>#REF!</v>
      </c>
      <c r="P13" s="48" t="e">
        <f>#REF!</f>
        <v>#REF!</v>
      </c>
      <c r="Q13" s="49" t="e">
        <f>#REF!</f>
        <v>#REF!</v>
      </c>
      <c r="R13" s="49" t="e">
        <f>#REF!</f>
        <v>#REF!</v>
      </c>
      <c r="S13" s="49" t="e">
        <f>#REF!</f>
        <v>#REF!</v>
      </c>
      <c r="T13" s="50" t="e">
        <f>#REF!</f>
        <v>#REF!</v>
      </c>
      <c r="U13" s="50" t="e">
        <f>#REF!</f>
        <v>#REF!</v>
      </c>
      <c r="V13" s="47" t="e">
        <f>#REF!</f>
        <v>#REF!</v>
      </c>
      <c r="W13" s="47" t="e">
        <f>#REF!</f>
        <v>#REF!</v>
      </c>
      <c r="X13" s="49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s="87" t="e">
        <f>#REF!</f>
        <v>#REF!</v>
      </c>
      <c r="BZ13" s="87" t="e">
        <f>#REF!</f>
        <v>#REF!</v>
      </c>
      <c r="CA13" t="e">
        <f>#REF!</f>
        <v>#REF!</v>
      </c>
    </row>
    <row r="14" spans="1:79">
      <c r="A14" s="38">
        <f>ROW()</f>
        <v>14</v>
      </c>
      <c r="B14" s="38" t="str">
        <f>'1. Formulário Identidade'!$C$8</f>
        <v>Comissão Ordinária</v>
      </c>
      <c r="C14" s="38" t="str">
        <f>'1. Formulário Identidade'!$C$9</f>
        <v>Camila Moreno de Camargo (Coordenadora)</v>
      </c>
      <c r="D14" s="38" t="str">
        <f>'1. Formulário Identidade'!$C$10</f>
        <v>Atividade</v>
      </c>
      <c r="E14" s="38">
        <f>'1. Formulário Identidade'!$C$11</f>
        <v>0</v>
      </c>
      <c r="F14" s="38" t="str">
        <f>'1. Formulário Identidade'!$C$12</f>
        <v>03.01.001 - Comissão de Ética e Disciplina do CAU/SP (CED – CAU/SP) - Atividades e Ações</v>
      </c>
      <c r="G14" s="38" t="str">
        <f>'1. Formulário Identidade'!$C$13</f>
        <v>Instruir processos de infração ao Código de Ética e emitir relatórios fundamentados, bem como acompanhar a toda a elaboração do Código de Ética</v>
      </c>
      <c r="H14" s="38" t="str">
        <f>'1. Formulário Identidade'!$C$14</f>
        <v>Promover o exercício ético e qualificado da profissão</v>
      </c>
      <c r="I14" s="38">
        <f>'1. Formulário Identidade'!$C$15</f>
        <v>0</v>
      </c>
      <c r="J14" s="38" t="str">
        <f>'1. Formulário Identidade'!$C$16</f>
        <v>Difusão do Código de Ética e Disciplina para Arquitetos e Urbanistas</v>
      </c>
      <c r="K14" s="47" t="e">
        <f>#REF!</f>
        <v>#REF!</v>
      </c>
      <c r="L14" s="47" t="e">
        <f>#REF!</f>
        <v>#REF!</v>
      </c>
      <c r="M14" s="47" t="e">
        <f>#REF!</f>
        <v>#REF!</v>
      </c>
      <c r="N14" s="47" t="e">
        <f>#REF!</f>
        <v>#REF!</v>
      </c>
      <c r="O14" s="48" t="e">
        <f>#REF!</f>
        <v>#REF!</v>
      </c>
      <c r="P14" s="48" t="e">
        <f>#REF!</f>
        <v>#REF!</v>
      </c>
      <c r="Q14" s="49" t="e">
        <f>#REF!</f>
        <v>#REF!</v>
      </c>
      <c r="R14" s="49" t="e">
        <f>#REF!</f>
        <v>#REF!</v>
      </c>
      <c r="S14" s="49" t="e">
        <f>#REF!</f>
        <v>#REF!</v>
      </c>
      <c r="T14" s="50" t="e">
        <f>#REF!</f>
        <v>#REF!</v>
      </c>
      <c r="U14" s="50" t="e">
        <f>#REF!</f>
        <v>#REF!</v>
      </c>
      <c r="V14" s="47" t="e">
        <f>#REF!</f>
        <v>#REF!</v>
      </c>
      <c r="W14" s="47" t="e">
        <f>#REF!</f>
        <v>#REF!</v>
      </c>
      <c r="X14" s="49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s="87" t="e">
        <f>#REF!</f>
        <v>#REF!</v>
      </c>
      <c r="BZ14" s="87" t="e">
        <f>#REF!</f>
        <v>#REF!</v>
      </c>
      <c r="CA14" t="e">
        <f>#REF!</f>
        <v>#REF!</v>
      </c>
    </row>
    <row r="15" spans="1:79">
      <c r="A15" s="38">
        <f>ROW()</f>
        <v>15</v>
      </c>
      <c r="B15" s="38" t="str">
        <f>'1. Formulário Identidade'!$C$8</f>
        <v>Comissão Ordinária</v>
      </c>
      <c r="C15" s="38" t="str">
        <f>'1. Formulário Identidade'!$C$9</f>
        <v>Camila Moreno de Camargo (Coordenadora)</v>
      </c>
      <c r="D15" s="38" t="str">
        <f>'1. Formulário Identidade'!$C$10</f>
        <v>Atividade</v>
      </c>
      <c r="E15" s="38">
        <f>'1. Formulário Identidade'!$C$11</f>
        <v>0</v>
      </c>
      <c r="F15" s="38" t="str">
        <f>'1. Formulário Identidade'!$C$12</f>
        <v>03.01.001 - Comissão de Ética e Disciplina do CAU/SP (CED – CAU/SP) - Atividades e Ações</v>
      </c>
      <c r="G15" s="38" t="str">
        <f>'1. Formulário Identidade'!$C$13</f>
        <v>Instruir processos de infração ao Código de Ética e emitir relatórios fundamentados, bem como acompanhar a toda a elaboração do Código de Ética</v>
      </c>
      <c r="H15" s="38" t="str">
        <f>'1. Formulário Identidade'!$C$14</f>
        <v>Promover o exercício ético e qualificado da profissão</v>
      </c>
      <c r="I15" s="38">
        <f>'1. Formulário Identidade'!$C$15</f>
        <v>0</v>
      </c>
      <c r="J15" s="38" t="str">
        <f>'1. Formulário Identidade'!$C$16</f>
        <v>Difusão do Código de Ética e Disciplina para Arquitetos e Urbanistas</v>
      </c>
      <c r="K15" s="47" t="e">
        <f>#REF!</f>
        <v>#REF!</v>
      </c>
      <c r="L15" s="47" t="e">
        <f>#REF!</f>
        <v>#REF!</v>
      </c>
      <c r="M15" s="47" t="e">
        <f>#REF!</f>
        <v>#REF!</v>
      </c>
      <c r="N15" s="47" t="e">
        <f>#REF!</f>
        <v>#REF!</v>
      </c>
      <c r="O15" s="48" t="e">
        <f>#REF!</f>
        <v>#REF!</v>
      </c>
      <c r="P15" s="48" t="e">
        <f>#REF!</f>
        <v>#REF!</v>
      </c>
      <c r="Q15" s="49" t="e">
        <f>#REF!</f>
        <v>#REF!</v>
      </c>
      <c r="R15" s="49" t="e">
        <f>#REF!</f>
        <v>#REF!</v>
      </c>
      <c r="S15" s="49" t="e">
        <f>#REF!</f>
        <v>#REF!</v>
      </c>
      <c r="T15" s="50" t="e">
        <f>#REF!</f>
        <v>#REF!</v>
      </c>
      <c r="U15" s="50" t="e">
        <f>#REF!</f>
        <v>#REF!</v>
      </c>
      <c r="V15" s="47" t="e">
        <f>#REF!</f>
        <v>#REF!</v>
      </c>
      <c r="W15" s="47" t="e">
        <f>#REF!</f>
        <v>#REF!</v>
      </c>
      <c r="X15" s="49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s="87" t="e">
        <f>#REF!</f>
        <v>#REF!</v>
      </c>
      <c r="BZ15" s="87" t="e">
        <f>#REF!</f>
        <v>#REF!</v>
      </c>
      <c r="CA15" t="e">
        <f>#REF!</f>
        <v>#REF!</v>
      </c>
    </row>
    <row r="16" spans="1:79">
      <c r="A16" s="38">
        <f>ROW()</f>
        <v>16</v>
      </c>
      <c r="B16" s="38" t="str">
        <f>'1. Formulário Identidade'!$C$8</f>
        <v>Comissão Ordinária</v>
      </c>
      <c r="C16" s="38" t="str">
        <f>'1. Formulário Identidade'!$C$9</f>
        <v>Camila Moreno de Camargo (Coordenadora)</v>
      </c>
      <c r="D16" s="38" t="str">
        <f>'1. Formulário Identidade'!$C$10</f>
        <v>Atividade</v>
      </c>
      <c r="E16" s="38">
        <f>'1. Formulário Identidade'!$C$11</f>
        <v>0</v>
      </c>
      <c r="F16" s="38" t="str">
        <f>'1. Formulário Identidade'!$C$12</f>
        <v>03.01.001 - Comissão de Ética e Disciplina do CAU/SP (CED – CAU/SP) - Atividades e Ações</v>
      </c>
      <c r="G16" s="38" t="str">
        <f>'1. Formulário Identidade'!$C$13</f>
        <v>Instruir processos de infração ao Código de Ética e emitir relatórios fundamentados, bem como acompanhar a toda a elaboração do Código de Ética</v>
      </c>
      <c r="H16" s="38" t="str">
        <f>'1. Formulário Identidade'!$C$14</f>
        <v>Promover o exercício ético e qualificado da profissão</v>
      </c>
      <c r="I16" s="38">
        <f>'1. Formulário Identidade'!$C$15</f>
        <v>0</v>
      </c>
      <c r="J16" s="38" t="str">
        <f>'1. Formulário Identidade'!$C$16</f>
        <v>Difusão do Código de Ética e Disciplina para Arquitetos e Urbanistas</v>
      </c>
      <c r="K16" s="47" t="e">
        <f>#REF!</f>
        <v>#REF!</v>
      </c>
      <c r="L16" s="47" t="e">
        <f>#REF!</f>
        <v>#REF!</v>
      </c>
      <c r="M16" s="47" t="e">
        <f>#REF!</f>
        <v>#REF!</v>
      </c>
      <c r="N16" s="47" t="e">
        <f>#REF!</f>
        <v>#REF!</v>
      </c>
      <c r="O16" s="48" t="e">
        <f>#REF!</f>
        <v>#REF!</v>
      </c>
      <c r="P16" s="48" t="e">
        <f>#REF!</f>
        <v>#REF!</v>
      </c>
      <c r="Q16" s="49" t="e">
        <f>#REF!</f>
        <v>#REF!</v>
      </c>
      <c r="R16" s="49" t="e">
        <f>#REF!</f>
        <v>#REF!</v>
      </c>
      <c r="S16" s="49" t="e">
        <f>#REF!</f>
        <v>#REF!</v>
      </c>
      <c r="T16" s="50" t="e">
        <f>#REF!</f>
        <v>#REF!</v>
      </c>
      <c r="U16" s="50" t="e">
        <f>#REF!</f>
        <v>#REF!</v>
      </c>
      <c r="V16" s="47" t="e">
        <f>#REF!</f>
        <v>#REF!</v>
      </c>
      <c r="W16" s="47" t="e">
        <f>#REF!</f>
        <v>#REF!</v>
      </c>
      <c r="X16" s="49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s="87" t="e">
        <f>#REF!</f>
        <v>#REF!</v>
      </c>
      <c r="BZ16" s="87" t="e">
        <f>#REF!</f>
        <v>#REF!</v>
      </c>
      <c r="CA16" t="e">
        <f>#REF!</f>
        <v>#REF!</v>
      </c>
    </row>
    <row r="17" spans="1:79">
      <c r="A17" s="38">
        <f>ROW()</f>
        <v>17</v>
      </c>
      <c r="B17" s="38" t="str">
        <f>'1. Formulário Identidade'!$C$8</f>
        <v>Comissão Ordinária</v>
      </c>
      <c r="C17" s="38" t="str">
        <f>'1. Formulário Identidade'!$C$9</f>
        <v>Camila Moreno de Camargo (Coordenadora)</v>
      </c>
      <c r="D17" s="38" t="str">
        <f>'1. Formulário Identidade'!$C$10</f>
        <v>Atividade</v>
      </c>
      <c r="E17" s="38">
        <f>'1. Formulário Identidade'!$C$11</f>
        <v>0</v>
      </c>
      <c r="F17" s="38" t="str">
        <f>'1. Formulário Identidade'!$C$12</f>
        <v>03.01.001 - Comissão de Ética e Disciplina do CAU/SP (CED – CAU/SP) - Atividades e Ações</v>
      </c>
      <c r="G17" s="38" t="str">
        <f>'1. Formulário Identidade'!$C$13</f>
        <v>Instruir processos de infração ao Código de Ética e emitir relatórios fundamentados, bem como acompanhar a toda a elaboração do Código de Ética</v>
      </c>
      <c r="H17" s="38" t="str">
        <f>'1. Formulário Identidade'!$C$14</f>
        <v>Promover o exercício ético e qualificado da profissão</v>
      </c>
      <c r="I17" s="38">
        <f>'1. Formulário Identidade'!$C$15</f>
        <v>0</v>
      </c>
      <c r="J17" s="38" t="str">
        <f>'1. Formulário Identidade'!$C$16</f>
        <v>Difusão do Código de Ética e Disciplina para Arquitetos e Urbanistas</v>
      </c>
      <c r="K17" s="47" t="e">
        <f>#REF!</f>
        <v>#REF!</v>
      </c>
      <c r="L17" s="47" t="e">
        <f>#REF!</f>
        <v>#REF!</v>
      </c>
      <c r="M17" s="47" t="e">
        <f>#REF!</f>
        <v>#REF!</v>
      </c>
      <c r="N17" s="47" t="e">
        <f>#REF!</f>
        <v>#REF!</v>
      </c>
      <c r="O17" s="48" t="e">
        <f>#REF!</f>
        <v>#REF!</v>
      </c>
      <c r="P17" s="48" t="e">
        <f>#REF!</f>
        <v>#REF!</v>
      </c>
      <c r="Q17" s="49" t="e">
        <f>#REF!</f>
        <v>#REF!</v>
      </c>
      <c r="R17" s="49" t="e">
        <f>#REF!</f>
        <v>#REF!</v>
      </c>
      <c r="S17" s="49" t="e">
        <f>#REF!</f>
        <v>#REF!</v>
      </c>
      <c r="T17" s="50" t="e">
        <f>#REF!</f>
        <v>#REF!</v>
      </c>
      <c r="U17" s="50" t="e">
        <f>#REF!</f>
        <v>#REF!</v>
      </c>
      <c r="V17" s="47" t="e">
        <f>#REF!</f>
        <v>#REF!</v>
      </c>
      <c r="W17" s="47" t="e">
        <f>#REF!</f>
        <v>#REF!</v>
      </c>
      <c r="X17" s="49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s="87" t="e">
        <f>#REF!</f>
        <v>#REF!</v>
      </c>
      <c r="BZ17" s="87" t="e">
        <f>#REF!</f>
        <v>#REF!</v>
      </c>
      <c r="CA17" t="e">
        <f>#REF!</f>
        <v>#REF!</v>
      </c>
    </row>
    <row r="18" spans="1:79">
      <c r="A18" s="38">
        <f>ROW()</f>
        <v>18</v>
      </c>
      <c r="B18" s="38" t="str">
        <f>'1. Formulário Identidade'!$C$8</f>
        <v>Comissão Ordinária</v>
      </c>
      <c r="C18" s="38" t="str">
        <f>'1. Formulário Identidade'!$C$9</f>
        <v>Camila Moreno de Camargo (Coordenadora)</v>
      </c>
      <c r="D18" s="38" t="str">
        <f>'1. Formulário Identidade'!$C$10</f>
        <v>Atividade</v>
      </c>
      <c r="E18" s="38">
        <f>'1. Formulário Identidade'!$C$11</f>
        <v>0</v>
      </c>
      <c r="F18" s="38" t="str">
        <f>'1. Formulário Identidade'!$C$12</f>
        <v>03.01.001 - Comissão de Ética e Disciplina do CAU/SP (CED – CAU/SP) - Atividades e Ações</v>
      </c>
      <c r="G18" s="38" t="str">
        <f>'1. Formulário Identidade'!$C$13</f>
        <v>Instruir processos de infração ao Código de Ética e emitir relatórios fundamentados, bem como acompanhar a toda a elaboração do Código de Ética</v>
      </c>
      <c r="H18" s="38" t="str">
        <f>'1. Formulário Identidade'!$C$14</f>
        <v>Promover o exercício ético e qualificado da profissão</v>
      </c>
      <c r="I18" s="38">
        <f>'1. Formulário Identidade'!$C$15</f>
        <v>0</v>
      </c>
      <c r="J18" s="38" t="str">
        <f>'1. Formulário Identidade'!$C$16</f>
        <v>Difusão do Código de Ética e Disciplina para Arquitetos e Urbanistas</v>
      </c>
      <c r="K18" s="47" t="e">
        <f>#REF!</f>
        <v>#REF!</v>
      </c>
      <c r="L18" s="47" t="e">
        <f>#REF!</f>
        <v>#REF!</v>
      </c>
      <c r="M18" s="47" t="e">
        <f>#REF!</f>
        <v>#REF!</v>
      </c>
      <c r="N18" s="47" t="e">
        <f>#REF!</f>
        <v>#REF!</v>
      </c>
      <c r="O18" s="48" t="e">
        <f>#REF!</f>
        <v>#REF!</v>
      </c>
      <c r="P18" s="48" t="e">
        <f>#REF!</f>
        <v>#REF!</v>
      </c>
      <c r="Q18" s="49" t="e">
        <f>#REF!</f>
        <v>#REF!</v>
      </c>
      <c r="R18" s="49" t="e">
        <f>#REF!</f>
        <v>#REF!</v>
      </c>
      <c r="S18" s="49" t="e">
        <f>#REF!</f>
        <v>#REF!</v>
      </c>
      <c r="T18" s="50" t="e">
        <f>#REF!</f>
        <v>#REF!</v>
      </c>
      <c r="U18" s="50" t="e">
        <f>#REF!</f>
        <v>#REF!</v>
      </c>
      <c r="V18" s="47" t="e">
        <f>#REF!</f>
        <v>#REF!</v>
      </c>
      <c r="W18" s="47" t="e">
        <f>#REF!</f>
        <v>#REF!</v>
      </c>
      <c r="X18" s="49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s="87" t="e">
        <f>#REF!</f>
        <v>#REF!</v>
      </c>
      <c r="BZ18" s="87" t="e">
        <f>#REF!</f>
        <v>#REF!</v>
      </c>
      <c r="CA18" t="e">
        <f>#REF!</f>
        <v>#REF!</v>
      </c>
    </row>
    <row r="19" spans="1:79">
      <c r="A19" s="38">
        <f>ROW()</f>
        <v>19</v>
      </c>
      <c r="B19" s="38" t="str">
        <f>'1. Formulário Identidade'!$C$8</f>
        <v>Comissão Ordinária</v>
      </c>
      <c r="C19" s="38" t="str">
        <f>'1. Formulário Identidade'!$C$9</f>
        <v>Camila Moreno de Camargo (Coordenadora)</v>
      </c>
      <c r="D19" s="38" t="str">
        <f>'1. Formulário Identidade'!$C$10</f>
        <v>Atividade</v>
      </c>
      <c r="E19" s="38">
        <f>'1. Formulário Identidade'!$C$11</f>
        <v>0</v>
      </c>
      <c r="F19" s="38" t="str">
        <f>'1. Formulário Identidade'!$C$12</f>
        <v>03.01.001 - Comissão de Ética e Disciplina do CAU/SP (CED – CAU/SP) - Atividades e Ações</v>
      </c>
      <c r="G19" s="38" t="str">
        <f>'1. Formulário Identidade'!$C$13</f>
        <v>Instruir processos de infração ao Código de Ética e emitir relatórios fundamentados, bem como acompanhar a toda a elaboração do Código de Ética</v>
      </c>
      <c r="H19" s="38" t="str">
        <f>'1. Formulário Identidade'!$C$14</f>
        <v>Promover o exercício ético e qualificado da profissão</v>
      </c>
      <c r="I19" s="38">
        <f>'1. Formulário Identidade'!$C$15</f>
        <v>0</v>
      </c>
      <c r="J19" s="38" t="str">
        <f>'1. Formulário Identidade'!$C$16</f>
        <v>Difusão do Código de Ética e Disciplina para Arquitetos e Urbanistas</v>
      </c>
      <c r="K19" s="47" t="e">
        <f>#REF!</f>
        <v>#REF!</v>
      </c>
      <c r="L19" s="47" t="e">
        <f>#REF!</f>
        <v>#REF!</v>
      </c>
      <c r="M19" s="47" t="e">
        <f>#REF!</f>
        <v>#REF!</v>
      </c>
      <c r="N19" s="47" t="e">
        <f>#REF!</f>
        <v>#REF!</v>
      </c>
      <c r="O19" s="48" t="e">
        <f>#REF!</f>
        <v>#REF!</v>
      </c>
      <c r="P19" s="48" t="e">
        <f>#REF!</f>
        <v>#REF!</v>
      </c>
      <c r="Q19" s="49" t="e">
        <f>#REF!</f>
        <v>#REF!</v>
      </c>
      <c r="R19" s="49" t="e">
        <f>#REF!</f>
        <v>#REF!</v>
      </c>
      <c r="S19" s="49" t="e">
        <f>#REF!</f>
        <v>#REF!</v>
      </c>
      <c r="T19" s="50" t="e">
        <f>#REF!</f>
        <v>#REF!</v>
      </c>
      <c r="U19" s="50" t="e">
        <f>#REF!</f>
        <v>#REF!</v>
      </c>
      <c r="V19" s="47" t="e">
        <f>#REF!</f>
        <v>#REF!</v>
      </c>
      <c r="W19" s="47" t="e">
        <f>#REF!</f>
        <v>#REF!</v>
      </c>
      <c r="X19" s="4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s="87" t="e">
        <f>#REF!</f>
        <v>#REF!</v>
      </c>
      <c r="BZ19" s="87" t="e">
        <f>#REF!</f>
        <v>#REF!</v>
      </c>
      <c r="CA19" t="e">
        <f>#REF!</f>
        <v>#REF!</v>
      </c>
    </row>
    <row r="20" spans="1:79">
      <c r="A20" s="38">
        <f>ROW()</f>
        <v>20</v>
      </c>
      <c r="B20" s="38" t="str">
        <f>'1. Formulário Identidade'!$C$8</f>
        <v>Comissão Ordinária</v>
      </c>
      <c r="C20" s="38" t="str">
        <f>'1. Formulário Identidade'!$C$9</f>
        <v>Camila Moreno de Camargo (Coordenadora)</v>
      </c>
      <c r="D20" s="38" t="str">
        <f>'1. Formulário Identidade'!$C$10</f>
        <v>Atividade</v>
      </c>
      <c r="E20" s="38">
        <f>'1. Formulário Identidade'!$C$11</f>
        <v>0</v>
      </c>
      <c r="F20" s="38" t="str">
        <f>'1. Formulário Identidade'!$C$12</f>
        <v>03.01.001 - Comissão de Ética e Disciplina do CAU/SP (CED – CAU/SP) - Atividades e Ações</v>
      </c>
      <c r="G20" s="38" t="str">
        <f>'1. Formulário Identidade'!$C$13</f>
        <v>Instruir processos de infração ao Código de Ética e emitir relatórios fundamentados, bem como acompanhar a toda a elaboração do Código de Ética</v>
      </c>
      <c r="H20" s="38" t="str">
        <f>'1. Formulário Identidade'!$C$14</f>
        <v>Promover o exercício ético e qualificado da profissão</v>
      </c>
      <c r="I20" s="38">
        <f>'1. Formulário Identidade'!$C$15</f>
        <v>0</v>
      </c>
      <c r="J20" s="38" t="str">
        <f>'1. Formulário Identidade'!$C$16</f>
        <v>Difusão do Código de Ética e Disciplina para Arquitetos e Urbanistas</v>
      </c>
      <c r="K20" s="47" t="e">
        <f>#REF!</f>
        <v>#REF!</v>
      </c>
      <c r="L20" s="47" t="e">
        <f>#REF!</f>
        <v>#REF!</v>
      </c>
      <c r="M20" s="47" t="e">
        <f>#REF!</f>
        <v>#REF!</v>
      </c>
      <c r="N20" s="47" t="e">
        <f>#REF!</f>
        <v>#REF!</v>
      </c>
      <c r="O20" s="48" t="e">
        <f>#REF!</f>
        <v>#REF!</v>
      </c>
      <c r="P20" s="48" t="e">
        <f>#REF!</f>
        <v>#REF!</v>
      </c>
      <c r="Q20" s="49" t="e">
        <f>#REF!</f>
        <v>#REF!</v>
      </c>
      <c r="R20" s="49" t="e">
        <f>#REF!</f>
        <v>#REF!</v>
      </c>
      <c r="S20" s="49" t="e">
        <f>#REF!</f>
        <v>#REF!</v>
      </c>
      <c r="T20" s="50" t="e">
        <f>#REF!</f>
        <v>#REF!</v>
      </c>
      <c r="U20" s="50" t="e">
        <f>#REF!</f>
        <v>#REF!</v>
      </c>
      <c r="V20" s="47" t="e">
        <f>#REF!</f>
        <v>#REF!</v>
      </c>
      <c r="W20" s="47" t="e">
        <f>#REF!</f>
        <v>#REF!</v>
      </c>
      <c r="X20" s="49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s="87" t="e">
        <f>#REF!</f>
        <v>#REF!</v>
      </c>
      <c r="BZ20" s="87" t="e">
        <f>#REF!</f>
        <v>#REF!</v>
      </c>
      <c r="CA20" t="e">
        <f>#REF!</f>
        <v>#REF!</v>
      </c>
    </row>
    <row r="21" spans="1:79">
      <c r="A21" s="38">
        <f>ROW()</f>
        <v>21</v>
      </c>
      <c r="B21" s="38" t="str">
        <f>'1. Formulário Identidade'!$C$8</f>
        <v>Comissão Ordinária</v>
      </c>
      <c r="C21" s="38" t="str">
        <f>'1. Formulário Identidade'!$C$9</f>
        <v>Camila Moreno de Camargo (Coordenadora)</v>
      </c>
      <c r="D21" s="38" t="str">
        <f>'1. Formulário Identidade'!$C$10</f>
        <v>Atividade</v>
      </c>
      <c r="E21" s="38">
        <f>'1. Formulário Identidade'!$C$11</f>
        <v>0</v>
      </c>
      <c r="F21" s="38" t="str">
        <f>'1. Formulário Identidade'!$C$12</f>
        <v>03.01.001 - Comissão de Ética e Disciplina do CAU/SP (CED – CAU/SP) - Atividades e Ações</v>
      </c>
      <c r="G21" s="38" t="str">
        <f>'1. Formulário Identidade'!$C$13</f>
        <v>Instruir processos de infração ao Código de Ética e emitir relatórios fundamentados, bem como acompanhar a toda a elaboração do Código de Ética</v>
      </c>
      <c r="H21" s="38" t="str">
        <f>'1. Formulário Identidade'!$C$14</f>
        <v>Promover o exercício ético e qualificado da profissão</v>
      </c>
      <c r="I21" s="38">
        <f>'1. Formulário Identidade'!$C$15</f>
        <v>0</v>
      </c>
      <c r="J21" s="38" t="str">
        <f>'1. Formulário Identidade'!$C$16</f>
        <v>Difusão do Código de Ética e Disciplina para Arquitetos e Urbanistas</v>
      </c>
      <c r="K21" s="47" t="e">
        <f>#REF!</f>
        <v>#REF!</v>
      </c>
      <c r="L21" s="47" t="e">
        <f>#REF!</f>
        <v>#REF!</v>
      </c>
      <c r="M21" s="47" t="e">
        <f>#REF!</f>
        <v>#REF!</v>
      </c>
      <c r="N21" s="47" t="e">
        <f>#REF!</f>
        <v>#REF!</v>
      </c>
      <c r="O21" s="48" t="e">
        <f>#REF!</f>
        <v>#REF!</v>
      </c>
      <c r="P21" s="48" t="e">
        <f>#REF!</f>
        <v>#REF!</v>
      </c>
      <c r="Q21" s="49" t="e">
        <f>#REF!</f>
        <v>#REF!</v>
      </c>
      <c r="R21" s="49" t="e">
        <f>#REF!</f>
        <v>#REF!</v>
      </c>
      <c r="S21" s="49" t="e">
        <f>#REF!</f>
        <v>#REF!</v>
      </c>
      <c r="T21" s="50" t="e">
        <f>#REF!</f>
        <v>#REF!</v>
      </c>
      <c r="U21" s="50" t="e">
        <f>#REF!</f>
        <v>#REF!</v>
      </c>
      <c r="V21" s="47" t="e">
        <f>#REF!</f>
        <v>#REF!</v>
      </c>
      <c r="W21" s="47" t="e">
        <f>#REF!</f>
        <v>#REF!</v>
      </c>
      <c r="X21" s="49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s="87" t="e">
        <f>#REF!</f>
        <v>#REF!</v>
      </c>
      <c r="BZ21" s="87" t="e">
        <f>#REF!</f>
        <v>#REF!</v>
      </c>
      <c r="CA21" t="e">
        <f>#REF!</f>
        <v>#REF!</v>
      </c>
    </row>
    <row r="22" spans="1:79">
      <c r="A22" s="38">
        <f>ROW()</f>
        <v>22</v>
      </c>
      <c r="B22" s="38" t="str">
        <f>'1. Formulário Identidade'!$C$8</f>
        <v>Comissão Ordinária</v>
      </c>
      <c r="C22" s="38" t="str">
        <f>'1. Formulário Identidade'!$C$9</f>
        <v>Camila Moreno de Camargo (Coordenadora)</v>
      </c>
      <c r="D22" s="38" t="str">
        <f>'1. Formulário Identidade'!$C$10</f>
        <v>Atividade</v>
      </c>
      <c r="E22" s="38">
        <f>'1. Formulário Identidade'!$C$11</f>
        <v>0</v>
      </c>
      <c r="F22" s="38" t="str">
        <f>'1. Formulário Identidade'!$C$12</f>
        <v>03.01.001 - Comissão de Ética e Disciplina do CAU/SP (CED – CAU/SP) - Atividades e Ações</v>
      </c>
      <c r="G22" s="38" t="str">
        <f>'1. Formulário Identidade'!$C$13</f>
        <v>Instruir processos de infração ao Código de Ética e emitir relatórios fundamentados, bem como acompanhar a toda a elaboração do Código de Ética</v>
      </c>
      <c r="H22" s="38" t="str">
        <f>'1. Formulário Identidade'!$C$14</f>
        <v>Promover o exercício ético e qualificado da profissão</v>
      </c>
      <c r="I22" s="38">
        <f>'1. Formulário Identidade'!$C$15</f>
        <v>0</v>
      </c>
      <c r="J22" s="38" t="str">
        <f>'1. Formulário Identidade'!$C$16</f>
        <v>Difusão do Código de Ética e Disciplina para Arquitetos e Urbanistas</v>
      </c>
      <c r="K22" s="47" t="e">
        <f>#REF!</f>
        <v>#REF!</v>
      </c>
      <c r="L22" s="47" t="e">
        <f>#REF!</f>
        <v>#REF!</v>
      </c>
      <c r="M22" s="47" t="e">
        <f>#REF!</f>
        <v>#REF!</v>
      </c>
      <c r="N22" s="47" t="e">
        <f>#REF!</f>
        <v>#REF!</v>
      </c>
      <c r="O22" s="48" t="e">
        <f>#REF!</f>
        <v>#REF!</v>
      </c>
      <c r="P22" s="48" t="e">
        <f>#REF!</f>
        <v>#REF!</v>
      </c>
      <c r="Q22" s="49" t="e">
        <f>#REF!</f>
        <v>#REF!</v>
      </c>
      <c r="R22" s="49" t="e">
        <f>#REF!</f>
        <v>#REF!</v>
      </c>
      <c r="S22" s="49" t="e">
        <f>#REF!</f>
        <v>#REF!</v>
      </c>
      <c r="T22" s="50" t="e">
        <f>#REF!</f>
        <v>#REF!</v>
      </c>
      <c r="U22" s="50" t="e">
        <f>#REF!</f>
        <v>#REF!</v>
      </c>
      <c r="V22" s="47" t="e">
        <f>#REF!</f>
        <v>#REF!</v>
      </c>
      <c r="W22" s="47" t="e">
        <f>#REF!</f>
        <v>#REF!</v>
      </c>
      <c r="X22" s="49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s="87" t="e">
        <f>#REF!</f>
        <v>#REF!</v>
      </c>
      <c r="BZ22" s="87" t="e">
        <f>#REF!</f>
        <v>#REF!</v>
      </c>
      <c r="CA22" t="e">
        <f>#REF!</f>
        <v>#REF!</v>
      </c>
    </row>
    <row r="23" spans="1:79">
      <c r="A23" s="38">
        <f>ROW()</f>
        <v>23</v>
      </c>
      <c r="B23" s="38" t="str">
        <f>'1. Formulário Identidade'!$C$8</f>
        <v>Comissão Ordinária</v>
      </c>
      <c r="C23" s="38" t="str">
        <f>'1. Formulário Identidade'!$C$9</f>
        <v>Camila Moreno de Camargo (Coordenadora)</v>
      </c>
      <c r="D23" s="38" t="str">
        <f>'1. Formulário Identidade'!$C$10</f>
        <v>Atividade</v>
      </c>
      <c r="E23" s="38">
        <f>'1. Formulário Identidade'!$C$11</f>
        <v>0</v>
      </c>
      <c r="F23" s="38" t="str">
        <f>'1. Formulário Identidade'!$C$12</f>
        <v>03.01.001 - Comissão de Ética e Disciplina do CAU/SP (CED – CAU/SP) - Atividades e Ações</v>
      </c>
      <c r="G23" s="38" t="str">
        <f>'1. Formulário Identidade'!$C$13</f>
        <v>Instruir processos de infração ao Código de Ética e emitir relatórios fundamentados, bem como acompanhar a toda a elaboração do Código de Ética</v>
      </c>
      <c r="H23" s="38" t="str">
        <f>'1. Formulário Identidade'!$C$14</f>
        <v>Promover o exercício ético e qualificado da profissão</v>
      </c>
      <c r="I23" s="38">
        <f>'1. Formulário Identidade'!$C$15</f>
        <v>0</v>
      </c>
      <c r="J23" s="38" t="str">
        <f>'1. Formulário Identidade'!$C$16</f>
        <v>Difusão do Código de Ética e Disciplina para Arquitetos e Urbanistas</v>
      </c>
      <c r="K23" s="47" t="e">
        <f>#REF!</f>
        <v>#REF!</v>
      </c>
      <c r="L23" s="47" t="e">
        <f>#REF!</f>
        <v>#REF!</v>
      </c>
      <c r="M23" s="47" t="e">
        <f>#REF!</f>
        <v>#REF!</v>
      </c>
      <c r="N23" s="47" t="e">
        <f>#REF!</f>
        <v>#REF!</v>
      </c>
      <c r="O23" s="48" t="e">
        <f>#REF!</f>
        <v>#REF!</v>
      </c>
      <c r="P23" s="48" t="e">
        <f>#REF!</f>
        <v>#REF!</v>
      </c>
      <c r="Q23" s="49" t="e">
        <f>#REF!</f>
        <v>#REF!</v>
      </c>
      <c r="R23" s="49" t="e">
        <f>#REF!</f>
        <v>#REF!</v>
      </c>
      <c r="S23" s="49" t="e">
        <f>#REF!</f>
        <v>#REF!</v>
      </c>
      <c r="T23" s="50" t="e">
        <f>#REF!</f>
        <v>#REF!</v>
      </c>
      <c r="U23" s="50" t="e">
        <f>#REF!</f>
        <v>#REF!</v>
      </c>
      <c r="V23" s="47" t="e">
        <f>#REF!</f>
        <v>#REF!</v>
      </c>
      <c r="W23" s="47" t="e">
        <f>#REF!</f>
        <v>#REF!</v>
      </c>
      <c r="X23" s="49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s="87" t="e">
        <f>#REF!</f>
        <v>#REF!</v>
      </c>
      <c r="BZ23" s="87" t="e">
        <f>#REF!</f>
        <v>#REF!</v>
      </c>
      <c r="CA23" t="e">
        <f>#REF!</f>
        <v>#REF!</v>
      </c>
    </row>
    <row r="24" spans="1:79">
      <c r="A24" s="38"/>
      <c r="G24" s="44"/>
      <c r="H24" s="44"/>
      <c r="I24" s="45"/>
      <c r="J24" s="45"/>
      <c r="K24" s="45"/>
      <c r="L24" s="46"/>
      <c r="M24" s="46"/>
      <c r="P24" s="45"/>
      <c r="Y24" s="371" t="s">
        <v>430</v>
      </c>
      <c r="Z24" s="371"/>
      <c r="AA24" s="371"/>
      <c r="AB24" s="371"/>
      <c r="AC24" s="371" t="s">
        <v>431</v>
      </c>
      <c r="AD24" s="371"/>
      <c r="AE24" s="371"/>
      <c r="AF24" s="371"/>
      <c r="AG24" s="371" t="s">
        <v>432</v>
      </c>
      <c r="AH24" s="371"/>
      <c r="AI24" s="371"/>
      <c r="AJ24" s="371"/>
      <c r="AK24" s="371" t="s">
        <v>433</v>
      </c>
      <c r="AL24" s="371"/>
      <c r="AM24" s="371"/>
      <c r="AN24" s="371"/>
      <c r="AO24" s="371" t="s">
        <v>434</v>
      </c>
      <c r="AP24" s="371"/>
      <c r="AQ24" s="371"/>
      <c r="AR24" s="371"/>
      <c r="AS24" s="371" t="s">
        <v>435</v>
      </c>
      <c r="AT24" s="371"/>
      <c r="AU24" s="371"/>
      <c r="AV24" s="371"/>
      <c r="AW24" s="371" t="s">
        <v>436</v>
      </c>
      <c r="AX24" s="371"/>
      <c r="AY24" s="371"/>
      <c r="AZ24" s="371"/>
      <c r="BA24" s="371" t="s">
        <v>437</v>
      </c>
      <c r="BB24" s="371"/>
      <c r="BC24" s="371"/>
      <c r="BD24" s="371"/>
      <c r="BE24" s="371" t="s">
        <v>438</v>
      </c>
      <c r="BF24" s="371"/>
      <c r="BG24" s="371"/>
      <c r="BH24" s="371"/>
      <c r="BI24" s="371" t="s">
        <v>439</v>
      </c>
      <c r="BJ24" s="371"/>
      <c r="BK24" s="371"/>
      <c r="BL24" s="371"/>
      <c r="BM24" s="371" t="s">
        <v>440</v>
      </c>
      <c r="BN24" s="371"/>
      <c r="BO24" s="371"/>
      <c r="BP24" s="371"/>
      <c r="BQ24" s="371" t="s">
        <v>441</v>
      </c>
      <c r="BR24" s="371"/>
      <c r="BS24" s="371"/>
      <c r="BT24" s="371"/>
      <c r="BU24" s="371" t="s">
        <v>257</v>
      </c>
      <c r="BV24" s="371"/>
      <c r="BW24" s="371"/>
      <c r="BX24" s="371"/>
      <c r="BY24" s="371" t="s">
        <v>516</v>
      </c>
      <c r="BZ24" s="371"/>
      <c r="CA24" t="s">
        <v>517</v>
      </c>
    </row>
    <row r="25" spans="1:79">
      <c r="A25" s="38"/>
      <c r="G25" s="44"/>
      <c r="H25" s="44"/>
      <c r="I25" s="45"/>
      <c r="J25" s="45"/>
      <c r="K25" s="45"/>
      <c r="L25" s="46"/>
      <c r="M25" s="46"/>
      <c r="P25" s="45"/>
    </row>
    <row r="26" spans="1:79">
      <c r="A26" s="38"/>
      <c r="G26" s="44"/>
      <c r="H26" s="44"/>
      <c r="I26" s="45"/>
      <c r="J26" s="45"/>
      <c r="K26" s="45"/>
      <c r="L26" s="46"/>
      <c r="M26" s="46"/>
      <c r="P26" s="45"/>
    </row>
    <row r="27" spans="1:79">
      <c r="A27" s="38"/>
      <c r="G27" s="44"/>
      <c r="H27" s="44"/>
      <c r="I27" s="45"/>
      <c r="J27" s="45"/>
      <c r="K27" s="45"/>
      <c r="L27" s="46"/>
      <c r="M27" s="46"/>
      <c r="P27" s="45"/>
    </row>
    <row r="28" spans="1:79" ht="31.5">
      <c r="A28" s="38"/>
      <c r="G28" s="51" t="s">
        <v>449</v>
      </c>
      <c r="H28" s="44"/>
      <c r="I28" s="45"/>
      <c r="J28" s="45"/>
      <c r="K28" s="45"/>
      <c r="L28" s="46"/>
      <c r="M28" s="46"/>
      <c r="P28" s="45"/>
    </row>
    <row r="29" spans="1:79">
      <c r="A29" s="38"/>
      <c r="G29" s="44"/>
      <c r="H29" s="44"/>
      <c r="I29" s="45"/>
      <c r="J29" s="45"/>
      <c r="K29" s="45"/>
      <c r="L29" s="46"/>
      <c r="M29" s="46"/>
      <c r="P29" s="45"/>
    </row>
    <row r="30" spans="1:79">
      <c r="A30" s="38"/>
      <c r="G30" s="44"/>
      <c r="H30" s="44"/>
      <c r="I30" s="45"/>
      <c r="J30" s="45"/>
      <c r="K30" s="45"/>
      <c r="L30" s="46"/>
      <c r="M30" s="46"/>
      <c r="P30" s="45"/>
    </row>
    <row r="31" spans="1:79">
      <c r="A31" s="38"/>
      <c r="G31" s="44"/>
      <c r="H31" s="44"/>
      <c r="I31" s="45"/>
      <c r="J31" s="45"/>
      <c r="K31" s="45"/>
      <c r="L31" s="46"/>
      <c r="M31" s="46"/>
      <c r="P31" s="45"/>
    </row>
    <row r="32" spans="1:79">
      <c r="A32" s="38"/>
      <c r="G32" s="44"/>
      <c r="H32" s="44"/>
      <c r="I32" s="45"/>
      <c r="J32" s="45"/>
      <c r="K32" s="45"/>
      <c r="L32" s="46"/>
      <c r="M32" s="46"/>
      <c r="P32" s="45"/>
    </row>
    <row r="33" spans="1:16">
      <c r="A33" s="38"/>
      <c r="G33" s="44"/>
      <c r="H33" s="44"/>
      <c r="I33" s="45"/>
      <c r="J33" s="45"/>
      <c r="K33" s="45"/>
      <c r="L33" s="46"/>
      <c r="M33" s="46"/>
      <c r="P33" s="45"/>
    </row>
    <row r="34" spans="1:16">
      <c r="A34" s="38"/>
    </row>
    <row r="35" spans="1:16">
      <c r="A35" s="38"/>
    </row>
    <row r="36" spans="1:16">
      <c r="A36" s="38"/>
    </row>
  </sheetData>
  <customSheetViews>
    <customSheetView guid="{1EB03EB8-EE69-412E-9CA0-8FD172FC916A}">
      <selection activeCell="E8" sqref="E8"/>
      <pageMargins left="0.511811024" right="0.511811024" top="0.78740157499999996" bottom="0.78740157499999996" header="0.31496062000000002" footer="0.31496062000000002"/>
    </customSheetView>
  </customSheetViews>
  <mergeCells count="14">
    <mergeCell ref="BY24:BZ24"/>
    <mergeCell ref="BU24:BX24"/>
    <mergeCell ref="BA24:BD24"/>
    <mergeCell ref="BE24:BH24"/>
    <mergeCell ref="BI24:BL24"/>
    <mergeCell ref="BM24:BP24"/>
    <mergeCell ref="BQ24:BT24"/>
    <mergeCell ref="AK24:AN24"/>
    <mergeCell ref="AO24:AR24"/>
    <mergeCell ref="AS24:AV24"/>
    <mergeCell ref="AW24:AZ24"/>
    <mergeCell ref="Y24:AB24"/>
    <mergeCell ref="AC24:AF24"/>
    <mergeCell ref="AG24:AJ2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5:AJ90"/>
  <sheetViews>
    <sheetView showGridLines="0" topLeftCell="D11" zoomScale="40" zoomScaleNormal="40" zoomScaleSheetLayoutView="80" workbookViewId="0">
      <selection activeCell="M22" sqref="M22"/>
    </sheetView>
  </sheetViews>
  <sheetFormatPr defaultColWidth="9.140625" defaultRowHeight="26.25"/>
  <cols>
    <col min="1" max="1" width="13" style="1" customWidth="1"/>
    <col min="2" max="2" width="20.85546875" style="1" customWidth="1"/>
    <col min="3" max="3" width="166.5703125" style="1" bestFit="1" customWidth="1"/>
    <col min="4" max="4" width="86.5703125" style="1" customWidth="1"/>
    <col min="5" max="5" width="91.5703125" style="1" customWidth="1"/>
    <col min="6" max="6" width="40.7109375" style="1" customWidth="1"/>
    <col min="7" max="7" width="36.5703125" style="1" customWidth="1"/>
    <col min="8" max="8" width="46.5703125" style="1" customWidth="1"/>
    <col min="9" max="9" width="45.42578125" style="1" customWidth="1"/>
    <col min="10" max="10" width="34.42578125" style="1" customWidth="1"/>
    <col min="11" max="11" width="25" style="1" customWidth="1"/>
    <col min="12" max="12" width="20" style="1" customWidth="1"/>
    <col min="13" max="13" width="36.85546875" style="1" customWidth="1"/>
    <col min="14" max="14" width="32.28515625" style="2" customWidth="1"/>
    <col min="15" max="15" width="25.85546875" style="2" customWidth="1"/>
    <col min="16" max="16" width="36" style="2" customWidth="1"/>
    <col min="17" max="22" width="9.140625" style="3"/>
    <col min="23" max="23" width="49.42578125" style="3" hidden="1" customWidth="1"/>
    <col min="24" max="25" width="9.140625" style="3"/>
    <col min="26" max="34" width="9.140625" style="4"/>
    <col min="35" max="16384" width="9.140625" style="3"/>
  </cols>
  <sheetData>
    <row r="5" spans="1:36" ht="39" customHeight="1"/>
    <row r="6" spans="1:36" ht="31.5" customHeight="1">
      <c r="A6" s="372" t="s">
        <v>0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</row>
    <row r="7" spans="1:36" ht="56.25" customHeight="1">
      <c r="A7" s="373" t="s">
        <v>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</row>
    <row r="8" spans="1:36" ht="77.25" customHeight="1">
      <c r="A8" s="374" t="s">
        <v>2</v>
      </c>
      <c r="B8" s="374"/>
      <c r="C8" s="374"/>
      <c r="D8" s="374"/>
      <c r="E8" s="374"/>
      <c r="F8" s="374"/>
      <c r="G8" s="375"/>
      <c r="H8" s="375"/>
      <c r="I8" s="375"/>
      <c r="J8" s="375"/>
      <c r="K8" s="375"/>
      <c r="L8" s="375"/>
      <c r="M8" s="375"/>
      <c r="N8" s="375"/>
      <c r="O8" s="375"/>
      <c r="P8" s="375"/>
      <c r="Z8" s="5"/>
      <c r="AA8" s="6"/>
      <c r="AB8" s="7"/>
      <c r="AC8" s="7"/>
      <c r="AD8" s="7"/>
      <c r="AE8" s="7"/>
      <c r="AF8" s="7"/>
      <c r="AG8" s="5"/>
      <c r="AH8" s="5"/>
      <c r="AI8" s="5"/>
      <c r="AJ8" s="5"/>
    </row>
    <row r="9" spans="1:36" ht="77.25" customHeight="1">
      <c r="A9" s="374" t="s">
        <v>3</v>
      </c>
      <c r="B9" s="374"/>
      <c r="C9" s="374"/>
      <c r="D9" s="374"/>
      <c r="E9" s="374"/>
      <c r="F9" s="374"/>
      <c r="G9" s="375"/>
      <c r="H9" s="375"/>
      <c r="I9" s="375"/>
      <c r="J9" s="375"/>
      <c r="K9" s="375"/>
      <c r="L9" s="375"/>
      <c r="M9" s="375"/>
      <c r="N9" s="375"/>
      <c r="O9" s="375"/>
      <c r="P9" s="375"/>
      <c r="Z9" s="5"/>
      <c r="AA9" s="6"/>
      <c r="AB9" s="7"/>
      <c r="AC9" s="7"/>
      <c r="AD9" s="7"/>
      <c r="AE9" s="7"/>
      <c r="AF9" s="7"/>
      <c r="AG9" s="5"/>
      <c r="AH9" s="5"/>
      <c r="AI9" s="5"/>
      <c r="AJ9" s="5"/>
    </row>
    <row r="10" spans="1:36" ht="77.25" customHeight="1">
      <c r="A10" s="374" t="s">
        <v>4</v>
      </c>
      <c r="B10" s="374"/>
      <c r="C10" s="374"/>
      <c r="D10" s="374"/>
      <c r="E10" s="374"/>
      <c r="F10" s="374"/>
      <c r="G10" s="375" t="s">
        <v>5</v>
      </c>
      <c r="H10" s="375"/>
      <c r="I10" s="375"/>
      <c r="J10" s="375"/>
      <c r="K10" s="375"/>
      <c r="L10" s="375"/>
      <c r="M10" s="375"/>
      <c r="N10" s="375"/>
      <c r="O10" s="375"/>
      <c r="P10" s="375"/>
      <c r="W10" s="1" t="s">
        <v>6</v>
      </c>
      <c r="Z10" s="5"/>
      <c r="AA10" s="6"/>
      <c r="AB10" s="7"/>
      <c r="AC10" s="7"/>
      <c r="AD10" s="7"/>
      <c r="AE10" s="7"/>
      <c r="AF10" s="7"/>
      <c r="AG10" s="5"/>
      <c r="AH10" s="5"/>
      <c r="AI10" s="5"/>
      <c r="AJ10" s="5"/>
    </row>
    <row r="11" spans="1:36" ht="77.25" customHeight="1">
      <c r="A11" s="376" t="s">
        <v>7</v>
      </c>
      <c r="B11" s="377"/>
      <c r="C11" s="377"/>
      <c r="D11" s="377"/>
      <c r="E11" s="377"/>
      <c r="F11" s="378"/>
      <c r="G11" s="379"/>
      <c r="H11" s="380"/>
      <c r="I11" s="380"/>
      <c r="J11" s="380"/>
      <c r="K11" s="380"/>
      <c r="L11" s="380"/>
      <c r="M11" s="380"/>
      <c r="N11" s="380"/>
      <c r="O11" s="380"/>
      <c r="P11" s="381"/>
      <c r="W11" s="1" t="s">
        <v>5</v>
      </c>
      <c r="Z11" s="5"/>
      <c r="AA11" s="6"/>
      <c r="AB11" s="7"/>
      <c r="AC11" s="7"/>
      <c r="AD11" s="7"/>
      <c r="AE11" s="7"/>
      <c r="AF11" s="7"/>
      <c r="AG11" s="5"/>
      <c r="AH11" s="5"/>
      <c r="AI11" s="5"/>
      <c r="AJ11" s="5"/>
    </row>
    <row r="12" spans="1:36" ht="77.25" customHeight="1">
      <c r="A12" s="382" t="s">
        <v>8</v>
      </c>
      <c r="B12" s="383"/>
      <c r="C12" s="383"/>
      <c r="D12" s="383"/>
      <c r="E12" s="383"/>
      <c r="F12" s="384"/>
      <c r="G12" s="385"/>
      <c r="H12" s="386"/>
      <c r="I12" s="386"/>
      <c r="J12" s="386"/>
      <c r="K12" s="386"/>
      <c r="L12" s="386"/>
      <c r="M12" s="386"/>
      <c r="N12" s="386"/>
      <c r="O12" s="386"/>
      <c r="P12" s="387"/>
      <c r="W12" s="1" t="s">
        <v>9</v>
      </c>
      <c r="Z12" s="5"/>
      <c r="AA12" s="6"/>
      <c r="AB12" s="7"/>
      <c r="AC12" s="7"/>
      <c r="AD12" s="7"/>
      <c r="AE12" s="7"/>
      <c r="AF12" s="7"/>
      <c r="AG12" s="5"/>
      <c r="AH12" s="5"/>
      <c r="AI12" s="5"/>
      <c r="AJ12" s="5"/>
    </row>
    <row r="13" spans="1:36" ht="77.25" customHeight="1">
      <c r="A13" s="374" t="s">
        <v>10</v>
      </c>
      <c r="B13" s="374"/>
      <c r="C13" s="374"/>
      <c r="D13" s="374"/>
      <c r="E13" s="374"/>
      <c r="F13" s="374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W13" s="8"/>
      <c r="Z13" s="5"/>
      <c r="AA13" s="6"/>
      <c r="AB13" s="7"/>
      <c r="AC13" s="7"/>
      <c r="AD13" s="7"/>
      <c r="AE13" s="7"/>
      <c r="AF13" s="7"/>
      <c r="AG13" s="5"/>
      <c r="AH13" s="5"/>
      <c r="AI13" s="5"/>
      <c r="AJ13" s="5"/>
    </row>
    <row r="14" spans="1:36" ht="77.25" customHeight="1">
      <c r="A14" s="374" t="s">
        <v>11</v>
      </c>
      <c r="B14" s="374"/>
      <c r="C14" s="374"/>
      <c r="D14" s="374"/>
      <c r="E14" s="374"/>
      <c r="F14" s="374"/>
      <c r="G14" s="375" t="s">
        <v>12</v>
      </c>
      <c r="H14" s="375"/>
      <c r="I14" s="375"/>
      <c r="J14" s="375"/>
      <c r="K14" s="375"/>
      <c r="L14" s="375"/>
      <c r="M14" s="375"/>
      <c r="N14" s="375"/>
      <c r="O14" s="375"/>
      <c r="P14" s="375"/>
      <c r="Z14" s="5"/>
      <c r="AA14" s="6"/>
      <c r="AB14" s="7"/>
      <c r="AC14" s="7"/>
      <c r="AD14" s="7"/>
      <c r="AE14" s="7"/>
      <c r="AF14" s="7"/>
      <c r="AG14" s="5"/>
      <c r="AH14" s="5"/>
      <c r="AI14" s="5"/>
      <c r="AJ14" s="5"/>
    </row>
    <row r="15" spans="1:36" ht="77.25" customHeight="1">
      <c r="A15" s="376" t="s">
        <v>13</v>
      </c>
      <c r="B15" s="377"/>
      <c r="C15" s="377"/>
      <c r="D15" s="377"/>
      <c r="E15" s="377"/>
      <c r="F15" s="378"/>
      <c r="G15" s="375" t="s">
        <v>14</v>
      </c>
      <c r="H15" s="375"/>
      <c r="I15" s="375"/>
      <c r="J15" s="375"/>
      <c r="K15" s="375"/>
      <c r="L15" s="375"/>
      <c r="M15" s="375"/>
      <c r="N15" s="375"/>
      <c r="O15" s="375"/>
      <c r="P15" s="375"/>
      <c r="Z15" s="5"/>
      <c r="AA15" s="6"/>
      <c r="AB15" s="7"/>
      <c r="AC15" s="7"/>
      <c r="AD15" s="7"/>
      <c r="AE15" s="7"/>
      <c r="AF15" s="7"/>
      <c r="AG15" s="5"/>
      <c r="AH15" s="5"/>
      <c r="AI15" s="5"/>
      <c r="AJ15" s="5"/>
    </row>
    <row r="16" spans="1:36" ht="77.25" customHeight="1">
      <c r="A16" s="388" t="s">
        <v>15</v>
      </c>
      <c r="B16" s="388"/>
      <c r="C16" s="388"/>
      <c r="D16" s="388"/>
      <c r="E16" s="388"/>
      <c r="F16" s="388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Z16" s="5"/>
      <c r="AA16" s="6"/>
      <c r="AB16" s="7"/>
      <c r="AC16" s="7"/>
      <c r="AD16" s="7"/>
      <c r="AE16" s="7"/>
      <c r="AF16" s="7"/>
      <c r="AG16" s="5"/>
      <c r="AH16" s="5"/>
      <c r="AI16" s="5"/>
      <c r="AJ16" s="5"/>
    </row>
    <row r="17" spans="1:36" s="9" customFormat="1" ht="24" customHeight="1">
      <c r="A17" s="390"/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Z17" s="5"/>
      <c r="AA17" s="6"/>
      <c r="AB17" s="7"/>
      <c r="AC17" s="7"/>
      <c r="AD17" s="7"/>
      <c r="AE17" s="7"/>
      <c r="AF17" s="7"/>
      <c r="AG17" s="5"/>
      <c r="AH17" s="5"/>
      <c r="AI17" s="5"/>
      <c r="AJ17" s="5"/>
    </row>
    <row r="18" spans="1:36" ht="98.25" customHeight="1">
      <c r="A18" s="391" t="s">
        <v>16</v>
      </c>
      <c r="B18" s="392" t="s">
        <v>17</v>
      </c>
      <c r="C18" s="393"/>
      <c r="D18" s="393"/>
      <c r="E18" s="393"/>
      <c r="F18" s="392" t="s">
        <v>18</v>
      </c>
      <c r="G18" s="394"/>
      <c r="H18" s="391" t="s">
        <v>19</v>
      </c>
      <c r="I18" s="391"/>
      <c r="J18" s="391" t="s">
        <v>20</v>
      </c>
      <c r="K18" s="391"/>
      <c r="L18" s="391" t="s">
        <v>21</v>
      </c>
      <c r="M18" s="395" t="s">
        <v>22</v>
      </c>
      <c r="N18" s="392" t="s">
        <v>23</v>
      </c>
      <c r="O18" s="394"/>
      <c r="P18" s="391" t="s">
        <v>24</v>
      </c>
      <c r="Z18" s="5"/>
      <c r="AA18" s="6"/>
      <c r="AB18" s="7"/>
      <c r="AC18" s="7"/>
      <c r="AD18" s="7"/>
      <c r="AE18" s="7"/>
      <c r="AF18" s="7"/>
      <c r="AG18" s="5"/>
      <c r="AH18" s="5"/>
      <c r="AI18" s="5"/>
      <c r="AJ18" s="5"/>
    </row>
    <row r="19" spans="1:36" ht="48.75" customHeight="1">
      <c r="A19" s="391"/>
      <c r="B19" s="392" t="s">
        <v>25</v>
      </c>
      <c r="C19" s="393"/>
      <c r="D19" s="394"/>
      <c r="E19" s="391" t="s">
        <v>26</v>
      </c>
      <c r="F19" s="391" t="s">
        <v>27</v>
      </c>
      <c r="G19" s="391" t="s">
        <v>28</v>
      </c>
      <c r="H19" s="391" t="s">
        <v>29</v>
      </c>
      <c r="I19" s="391" t="s">
        <v>30</v>
      </c>
      <c r="J19" s="391" t="s">
        <v>31</v>
      </c>
      <c r="K19" s="391" t="s">
        <v>32</v>
      </c>
      <c r="L19" s="391"/>
      <c r="M19" s="396"/>
      <c r="N19" s="395" t="s">
        <v>33</v>
      </c>
      <c r="O19" s="395" t="s">
        <v>34</v>
      </c>
      <c r="P19" s="391"/>
      <c r="Z19" s="5"/>
      <c r="AA19" s="6"/>
      <c r="AB19" s="7"/>
      <c r="AC19" s="7"/>
      <c r="AD19" s="7"/>
      <c r="AE19" s="7"/>
      <c r="AF19" s="7"/>
      <c r="AG19" s="5"/>
      <c r="AH19" s="5"/>
      <c r="AI19" s="5"/>
      <c r="AJ19" s="5"/>
    </row>
    <row r="20" spans="1:36" ht="110.25" customHeight="1">
      <c r="A20" s="391"/>
      <c r="B20" s="10" t="s">
        <v>35</v>
      </c>
      <c r="C20" s="11" t="s">
        <v>36</v>
      </c>
      <c r="D20" s="34" t="s">
        <v>37</v>
      </c>
      <c r="E20" s="391"/>
      <c r="F20" s="391"/>
      <c r="G20" s="391"/>
      <c r="H20" s="391"/>
      <c r="I20" s="391"/>
      <c r="J20" s="391"/>
      <c r="K20" s="391"/>
      <c r="L20" s="391"/>
      <c r="M20" s="397"/>
      <c r="N20" s="397"/>
      <c r="O20" s="397"/>
      <c r="P20" s="391"/>
      <c r="Z20" s="5"/>
      <c r="AA20" s="6"/>
      <c r="AB20" s="7"/>
      <c r="AC20" s="7"/>
      <c r="AD20" s="7"/>
      <c r="AE20" s="7"/>
      <c r="AF20" s="7"/>
      <c r="AG20" s="5"/>
      <c r="AH20" s="5"/>
      <c r="AI20" s="5"/>
      <c r="AJ20" s="5"/>
    </row>
    <row r="21" spans="1:36" ht="136.5" customHeight="1">
      <c r="A21" s="12">
        <v>1</v>
      </c>
      <c r="B21" s="12">
        <v>3000</v>
      </c>
      <c r="C21" s="13" t="s">
        <v>38</v>
      </c>
      <c r="D21" s="13" t="s">
        <v>39</v>
      </c>
      <c r="E21" s="12" t="s">
        <v>40</v>
      </c>
      <c r="F21" s="14">
        <v>43831</v>
      </c>
      <c r="G21" s="14">
        <v>44166</v>
      </c>
      <c r="H21" s="15"/>
      <c r="I21" s="15"/>
      <c r="J21" s="16">
        <f>I21-H21</f>
        <v>0</v>
      </c>
      <c r="K21" s="17">
        <f>IFERROR(J21/H21*100,0)</f>
        <v>0</v>
      </c>
      <c r="L21" s="17">
        <f>IFERROR(I21/$I$31*100,0)</f>
        <v>0</v>
      </c>
      <c r="M21" s="17" t="s">
        <v>41</v>
      </c>
      <c r="N21" s="18"/>
      <c r="O21" s="19">
        <f>IFERROR(N21/I21*100,)</f>
        <v>0</v>
      </c>
      <c r="P21" s="20"/>
      <c r="Q21" s="398" t="s">
        <v>42</v>
      </c>
      <c r="R21" s="399"/>
      <c r="S21" s="399"/>
      <c r="T21" s="399"/>
      <c r="U21" s="399"/>
      <c r="V21" s="399"/>
      <c r="W21" s="399"/>
      <c r="Z21" s="5"/>
      <c r="AA21" s="6"/>
      <c r="AB21" s="7"/>
      <c r="AC21" s="7"/>
      <c r="AD21" s="7"/>
      <c r="AE21" s="7"/>
      <c r="AF21" s="7"/>
      <c r="AG21" s="5"/>
      <c r="AH21" s="5"/>
      <c r="AI21" s="5"/>
      <c r="AJ21" s="5"/>
    </row>
    <row r="22" spans="1:36" ht="55.5" customHeight="1">
      <c r="A22" s="21"/>
      <c r="B22" s="20"/>
      <c r="D22" s="20"/>
      <c r="E22" s="20"/>
      <c r="F22" s="22"/>
      <c r="G22" s="22"/>
      <c r="H22" s="15"/>
      <c r="I22" s="15"/>
      <c r="J22" s="16">
        <f t="shared" ref="J22:J30" si="0">I22-H22</f>
        <v>0</v>
      </c>
      <c r="K22" s="17">
        <f t="shared" ref="K22:K30" si="1">IFERROR(J22/H22*100,0)</f>
        <v>0</v>
      </c>
      <c r="L22" s="17">
        <f t="shared" ref="L22:L30" si="2">IFERROR(I22/$I$31*100,0)</f>
        <v>0</v>
      </c>
      <c r="M22" s="17" t="s">
        <v>43</v>
      </c>
      <c r="N22" s="18"/>
      <c r="O22" s="19">
        <f t="shared" ref="O22:O30" si="3">IFERROR(N22/I22*100,)</f>
        <v>0</v>
      </c>
      <c r="P22" s="20"/>
      <c r="Z22" s="5"/>
      <c r="AA22" s="6"/>
      <c r="AB22" s="7"/>
      <c r="AC22" s="7"/>
      <c r="AD22" s="7"/>
      <c r="AE22" s="7"/>
      <c r="AF22" s="7"/>
      <c r="AG22" s="5"/>
      <c r="AH22" s="5"/>
      <c r="AI22" s="5"/>
      <c r="AJ22" s="5"/>
    </row>
    <row r="23" spans="1:36" ht="55.5" customHeight="1">
      <c r="A23" s="21"/>
      <c r="B23" s="20"/>
      <c r="C23" s="20"/>
      <c r="D23" s="20"/>
      <c r="E23" s="20"/>
      <c r="F23" s="22"/>
      <c r="G23" s="22"/>
      <c r="H23" s="15"/>
      <c r="I23" s="15"/>
      <c r="J23" s="16">
        <f t="shared" si="0"/>
        <v>0</v>
      </c>
      <c r="K23" s="17">
        <f t="shared" si="1"/>
        <v>0</v>
      </c>
      <c r="L23" s="17">
        <f t="shared" si="2"/>
        <v>0</v>
      </c>
      <c r="M23" s="17"/>
      <c r="N23" s="18"/>
      <c r="O23" s="19">
        <f t="shared" si="3"/>
        <v>0</v>
      </c>
      <c r="P23" s="20"/>
      <c r="Z23" s="5"/>
      <c r="AA23" s="6"/>
      <c r="AB23" s="7"/>
      <c r="AC23" s="7"/>
      <c r="AD23" s="7"/>
      <c r="AE23" s="7"/>
      <c r="AF23" s="7"/>
      <c r="AG23" s="5"/>
      <c r="AH23" s="5"/>
      <c r="AI23" s="5"/>
      <c r="AJ23" s="5"/>
    </row>
    <row r="24" spans="1:36" ht="55.5" customHeight="1">
      <c r="A24" s="21"/>
      <c r="B24" s="20"/>
      <c r="C24" s="20"/>
      <c r="D24" s="20"/>
      <c r="E24" s="20"/>
      <c r="F24" s="22"/>
      <c r="G24" s="22"/>
      <c r="H24" s="15"/>
      <c r="I24" s="15"/>
      <c r="J24" s="16">
        <f t="shared" si="0"/>
        <v>0</v>
      </c>
      <c r="K24" s="17">
        <f t="shared" si="1"/>
        <v>0</v>
      </c>
      <c r="L24" s="17">
        <f t="shared" si="2"/>
        <v>0</v>
      </c>
      <c r="M24" s="17"/>
      <c r="N24" s="18"/>
      <c r="O24" s="19">
        <f t="shared" si="3"/>
        <v>0</v>
      </c>
      <c r="P24" s="20"/>
      <c r="Z24" s="5"/>
      <c r="AA24" s="6"/>
      <c r="AB24" s="7"/>
      <c r="AC24" s="7"/>
      <c r="AD24" s="7"/>
      <c r="AE24" s="7"/>
      <c r="AF24" s="7"/>
      <c r="AG24" s="5"/>
      <c r="AH24" s="5"/>
      <c r="AI24" s="5"/>
      <c r="AJ24" s="5"/>
    </row>
    <row r="25" spans="1:36" ht="55.5" customHeight="1">
      <c r="A25" s="21"/>
      <c r="B25" s="20"/>
      <c r="C25" s="20"/>
      <c r="D25" s="20"/>
      <c r="E25" s="20"/>
      <c r="F25" s="22"/>
      <c r="G25" s="22"/>
      <c r="H25" s="15"/>
      <c r="I25" s="15"/>
      <c r="J25" s="16">
        <f t="shared" si="0"/>
        <v>0</v>
      </c>
      <c r="K25" s="17">
        <f t="shared" si="1"/>
        <v>0</v>
      </c>
      <c r="L25" s="17">
        <f t="shared" si="2"/>
        <v>0</v>
      </c>
      <c r="M25" s="17"/>
      <c r="N25" s="18"/>
      <c r="O25" s="19">
        <f t="shared" si="3"/>
        <v>0</v>
      </c>
      <c r="P25" s="20"/>
      <c r="Z25" s="5"/>
      <c r="AA25" s="6"/>
      <c r="AB25" s="7"/>
      <c r="AC25" s="7"/>
      <c r="AD25" s="7"/>
      <c r="AE25" s="7"/>
      <c r="AF25" s="7"/>
      <c r="AG25" s="5"/>
      <c r="AH25" s="5"/>
      <c r="AI25" s="5"/>
      <c r="AJ25" s="5"/>
    </row>
    <row r="26" spans="1:36" ht="55.5" customHeight="1">
      <c r="A26" s="21"/>
      <c r="B26" s="20"/>
      <c r="C26" s="20"/>
      <c r="D26" s="20"/>
      <c r="E26" s="20"/>
      <c r="F26" s="22"/>
      <c r="G26" s="22"/>
      <c r="H26" s="15"/>
      <c r="I26" s="15"/>
      <c r="J26" s="16">
        <f t="shared" si="0"/>
        <v>0</v>
      </c>
      <c r="K26" s="17">
        <f t="shared" si="1"/>
        <v>0</v>
      </c>
      <c r="L26" s="17">
        <f t="shared" si="2"/>
        <v>0</v>
      </c>
      <c r="M26" s="17"/>
      <c r="N26" s="18"/>
      <c r="O26" s="19">
        <f t="shared" si="3"/>
        <v>0</v>
      </c>
      <c r="P26" s="20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55.5" customHeight="1">
      <c r="A27" s="21"/>
      <c r="B27" s="20"/>
      <c r="C27" s="20"/>
      <c r="D27" s="20"/>
      <c r="E27" s="20"/>
      <c r="F27" s="22"/>
      <c r="G27" s="22"/>
      <c r="H27" s="15"/>
      <c r="I27" s="15"/>
      <c r="J27" s="16">
        <f t="shared" si="0"/>
        <v>0</v>
      </c>
      <c r="K27" s="17">
        <f t="shared" si="1"/>
        <v>0</v>
      </c>
      <c r="L27" s="17">
        <f t="shared" si="2"/>
        <v>0</v>
      </c>
      <c r="M27" s="17"/>
      <c r="N27" s="18"/>
      <c r="O27" s="19">
        <f t="shared" si="3"/>
        <v>0</v>
      </c>
      <c r="P27" s="20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55.5" customHeight="1">
      <c r="A28" s="21"/>
      <c r="B28" s="20"/>
      <c r="C28" s="20"/>
      <c r="D28" s="20"/>
      <c r="E28" s="20"/>
      <c r="F28" s="22"/>
      <c r="G28" s="22"/>
      <c r="H28" s="15"/>
      <c r="I28" s="15"/>
      <c r="J28" s="16">
        <f t="shared" si="0"/>
        <v>0</v>
      </c>
      <c r="K28" s="17">
        <f t="shared" si="1"/>
        <v>0</v>
      </c>
      <c r="L28" s="17">
        <f t="shared" si="2"/>
        <v>0</v>
      </c>
      <c r="M28" s="17"/>
      <c r="N28" s="18"/>
      <c r="O28" s="19">
        <f t="shared" si="3"/>
        <v>0</v>
      </c>
      <c r="P28" s="20"/>
      <c r="AA28" s="23"/>
    </row>
    <row r="29" spans="1:36" ht="55.5" customHeight="1">
      <c r="A29" s="21"/>
      <c r="B29" s="20"/>
      <c r="C29" s="20"/>
      <c r="D29" s="20"/>
      <c r="E29" s="20"/>
      <c r="F29" s="22"/>
      <c r="G29" s="22"/>
      <c r="H29" s="15"/>
      <c r="I29" s="15"/>
      <c r="J29" s="16">
        <f t="shared" si="0"/>
        <v>0</v>
      </c>
      <c r="K29" s="17">
        <f t="shared" si="1"/>
        <v>0</v>
      </c>
      <c r="L29" s="17">
        <f t="shared" si="2"/>
        <v>0</v>
      </c>
      <c r="M29" s="17"/>
      <c r="N29" s="18"/>
      <c r="O29" s="19">
        <f t="shared" si="3"/>
        <v>0</v>
      </c>
      <c r="P29" s="20"/>
    </row>
    <row r="30" spans="1:36" ht="55.5" customHeight="1">
      <c r="A30" s="21"/>
      <c r="B30" s="20"/>
      <c r="C30" s="20"/>
      <c r="D30" s="20"/>
      <c r="E30" s="20"/>
      <c r="F30" s="22"/>
      <c r="G30" s="22"/>
      <c r="H30" s="15"/>
      <c r="I30" s="15"/>
      <c r="J30" s="16">
        <f t="shared" si="0"/>
        <v>0</v>
      </c>
      <c r="K30" s="17">
        <f t="shared" si="1"/>
        <v>0</v>
      </c>
      <c r="L30" s="17">
        <f t="shared" si="2"/>
        <v>0</v>
      </c>
      <c r="M30" s="17"/>
      <c r="N30" s="18"/>
      <c r="O30" s="19">
        <f t="shared" si="3"/>
        <v>0</v>
      </c>
      <c r="P30" s="20"/>
    </row>
    <row r="31" spans="1:36" s="29" customFormat="1" ht="24.75" customHeight="1">
      <c r="A31" s="400" t="s">
        <v>44</v>
      </c>
      <c r="B31" s="401"/>
      <c r="C31" s="401"/>
      <c r="D31" s="401"/>
      <c r="E31" s="401"/>
      <c r="F31" s="401"/>
      <c r="G31" s="402"/>
      <c r="H31" s="24">
        <f>SUM(H21:H30)</f>
        <v>0</v>
      </c>
      <c r="I31" s="24">
        <f>SUM(I21:I30)</f>
        <v>0</v>
      </c>
      <c r="J31" s="25">
        <f>I31-H31</f>
        <v>0</v>
      </c>
      <c r="K31" s="26">
        <f>IFERROR(J31/H31*100,0)</f>
        <v>0</v>
      </c>
      <c r="L31" s="26">
        <f>IFERROR(I31/$I$31*100,0)</f>
        <v>0</v>
      </c>
      <c r="M31" s="26"/>
      <c r="N31" s="27">
        <f>SUM(N21:N30)</f>
        <v>0</v>
      </c>
      <c r="O31" s="28">
        <f>IFERROR(N31/I31*100,)</f>
        <v>0</v>
      </c>
      <c r="P31" s="28"/>
    </row>
    <row r="32" spans="1:36">
      <c r="A32" s="403" t="s">
        <v>45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</row>
    <row r="33" spans="1:20" ht="36" customHeight="1">
      <c r="A33" s="404" t="s">
        <v>46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6"/>
    </row>
    <row r="34" spans="1:20" ht="95.25" customHeight="1">
      <c r="A34" s="409"/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1"/>
    </row>
    <row r="35" spans="1:20" ht="15" hidden="1" customHeight="1">
      <c r="A35" s="412" t="s">
        <v>47</v>
      </c>
      <c r="B35" s="412"/>
      <c r="C35" s="412"/>
      <c r="D35" s="412"/>
      <c r="E35" s="412"/>
      <c r="F35" s="412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20" ht="15" hidden="1" customHeight="1">
      <c r="A36" s="31" t="s">
        <v>48</v>
      </c>
      <c r="B36" s="413" t="s">
        <v>49</v>
      </c>
      <c r="C36" s="413"/>
      <c r="D36" s="413"/>
      <c r="E36" s="413"/>
      <c r="F36" s="413"/>
      <c r="N36" s="1"/>
      <c r="O36" s="1"/>
      <c r="P36" s="1"/>
    </row>
    <row r="37" spans="1:20" ht="15" hidden="1" customHeight="1">
      <c r="A37" s="31" t="s">
        <v>50</v>
      </c>
      <c r="B37" s="413" t="s">
        <v>51</v>
      </c>
      <c r="C37" s="413"/>
      <c r="D37" s="413"/>
      <c r="E37" s="413"/>
      <c r="F37" s="413"/>
      <c r="N37" s="1"/>
      <c r="O37" s="1"/>
      <c r="P37" s="1"/>
    </row>
    <row r="38" spans="1:20" ht="15" hidden="1" customHeight="1">
      <c r="A38" s="31" t="s">
        <v>52</v>
      </c>
      <c r="B38" s="413" t="s">
        <v>53</v>
      </c>
      <c r="C38" s="413"/>
      <c r="D38" s="413"/>
      <c r="E38" s="413"/>
      <c r="F38" s="413"/>
      <c r="N38" s="1"/>
      <c r="O38" s="1"/>
      <c r="P38" s="1"/>
    </row>
    <row r="39" spans="1:20" ht="15" hidden="1" customHeight="1">
      <c r="A39" s="31" t="s">
        <v>54</v>
      </c>
      <c r="B39" s="413" t="s">
        <v>55</v>
      </c>
      <c r="C39" s="413"/>
      <c r="D39" s="413"/>
      <c r="E39" s="413"/>
      <c r="F39" s="413"/>
      <c r="N39" s="1"/>
      <c r="O39" s="1"/>
      <c r="P39" s="1"/>
    </row>
    <row r="40" spans="1:20" ht="35.25" customHeight="1"/>
    <row r="41" spans="1:20" ht="60" customHeight="1">
      <c r="A41" s="404" t="s">
        <v>56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6"/>
      <c r="Q41" s="32"/>
      <c r="R41" s="32"/>
      <c r="S41" s="32"/>
      <c r="T41" s="33"/>
    </row>
    <row r="42" spans="1:20" ht="26.25" customHeight="1">
      <c r="A42" s="407" t="s">
        <v>57</v>
      </c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</row>
    <row r="43" spans="1:20" ht="26.25" customHeight="1">
      <c r="A43" s="408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</row>
    <row r="44" spans="1:20" ht="26.25" customHeight="1">
      <c r="A44" s="408"/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</row>
    <row r="45" spans="1:20" ht="26.25" customHeight="1">
      <c r="A45" s="408"/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</row>
    <row r="46" spans="1:20" ht="26.25" customHeight="1">
      <c r="A46" s="408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</row>
    <row r="47" spans="1:20" ht="26.25" customHeight="1">
      <c r="A47" s="408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</row>
    <row r="48" spans="1:20" ht="26.25" customHeight="1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</row>
    <row r="49" spans="1:16" ht="26.25" customHeight="1">
      <c r="A49" s="408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</row>
    <row r="50" spans="1:16" ht="26.25" customHeight="1">
      <c r="A50" s="408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</row>
    <row r="51" spans="1:16" ht="26.25" customHeight="1">
      <c r="A51" s="408"/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</row>
    <row r="52" spans="1:16" ht="26.25" customHeight="1">
      <c r="A52" s="408"/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</row>
    <row r="53" spans="1:16" ht="26.25" customHeight="1">
      <c r="A53" s="408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</row>
    <row r="54" spans="1:16" ht="26.25" customHeight="1">
      <c r="A54" s="408"/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</row>
    <row r="55" spans="1:16" ht="26.25" customHeight="1">
      <c r="A55" s="408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</row>
    <row r="56" spans="1:16" ht="26.25" customHeight="1">
      <c r="A56" s="408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</row>
    <row r="57" spans="1:16" ht="26.25" customHeight="1">
      <c r="A57" s="408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</row>
    <row r="58" spans="1:16" ht="26.25" customHeight="1">
      <c r="A58" s="408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</row>
    <row r="59" spans="1:16" ht="26.25" customHeight="1">
      <c r="A59" s="408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</row>
    <row r="60" spans="1:16" ht="26.25" customHeight="1">
      <c r="A60" s="408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</row>
    <row r="61" spans="1:16" ht="26.25" customHeight="1">
      <c r="A61" s="408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</row>
    <row r="62" spans="1:16" ht="26.25" customHeight="1">
      <c r="A62" s="408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</row>
    <row r="63" spans="1:16" ht="26.25" customHeight="1">
      <c r="A63" s="408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</row>
    <row r="64" spans="1:16" ht="26.25" customHeight="1">
      <c r="A64" s="408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</row>
    <row r="65" spans="1:16" ht="26.25" customHeight="1">
      <c r="A65" s="408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</row>
    <row r="66" spans="1:16" ht="26.25" customHeight="1">
      <c r="A66" s="408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</row>
    <row r="67" spans="1:16" ht="26.25" customHeight="1">
      <c r="A67" s="408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</row>
    <row r="68" spans="1:16" ht="26.25" customHeight="1">
      <c r="A68" s="408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</row>
    <row r="69" spans="1:16" ht="26.25" customHeight="1">
      <c r="A69" s="408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</row>
    <row r="70" spans="1:16" ht="26.25" customHeight="1">
      <c r="A70" s="408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</row>
    <row r="71" spans="1:16" ht="26.25" customHeight="1">
      <c r="A71" s="408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</row>
    <row r="72" spans="1:16" ht="26.25" customHeight="1">
      <c r="A72" s="408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</row>
    <row r="73" spans="1:16" ht="26.25" customHeight="1">
      <c r="A73" s="408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</row>
    <row r="74" spans="1:16" ht="26.25" customHeight="1">
      <c r="A74" s="408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</row>
    <row r="75" spans="1:16" ht="26.25" customHeight="1">
      <c r="A75" s="408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</row>
    <row r="76" spans="1:16" ht="26.25" customHeight="1">
      <c r="A76" s="408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</row>
    <row r="77" spans="1:16" ht="1.5" customHeight="1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</row>
    <row r="78" spans="1:16" ht="26.25" hidden="1" customHeight="1">
      <c r="A78" s="408"/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</row>
    <row r="79" spans="1:16" ht="26.25" hidden="1" customHeight="1">
      <c r="A79" s="408"/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</row>
    <row r="80" spans="1:16" ht="26.25" hidden="1" customHeight="1">
      <c r="A80" s="408"/>
      <c r="B80" s="408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</row>
    <row r="81" spans="1:16" ht="26.25" hidden="1" customHeight="1">
      <c r="A81" s="408"/>
      <c r="B81" s="408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</row>
    <row r="82" spans="1:16" ht="26.25" hidden="1" customHeight="1">
      <c r="A82" s="408"/>
      <c r="B82" s="408"/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</row>
    <row r="83" spans="1:16" ht="26.25" hidden="1" customHeight="1">
      <c r="A83" s="408"/>
      <c r="B83" s="408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</row>
    <row r="84" spans="1:16" ht="26.25" hidden="1" customHeight="1">
      <c r="A84" s="408"/>
      <c r="B84" s="408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</row>
    <row r="85" spans="1:16" ht="26.25" hidden="1" customHeight="1">
      <c r="A85" s="408"/>
      <c r="B85" s="408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</row>
    <row r="86" spans="1:16" ht="26.25" hidden="1" customHeight="1">
      <c r="A86" s="408"/>
      <c r="B86" s="40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</row>
    <row r="87" spans="1:16" ht="26.25" hidden="1" customHeight="1">
      <c r="A87" s="408"/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</row>
    <row r="88" spans="1:16" ht="26.25" hidden="1" customHeight="1">
      <c r="A88" s="408"/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</row>
    <row r="89" spans="1:16" ht="26.25" hidden="1" customHeight="1">
      <c r="A89" s="408"/>
      <c r="B89" s="40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</row>
    <row r="90" spans="1:16" ht="225.75" customHeight="1">
      <c r="A90" s="408"/>
      <c r="B90" s="40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</row>
  </sheetData>
  <sheetProtection formatCells="0" formatRows="0" insertRows="0" deleteRows="0"/>
  <customSheetViews>
    <customSheetView guid="{1EB03EB8-EE69-412E-9CA0-8FD172FC916A}" scale="40" showGridLines="0" hiddenRows="1" hiddenColumns="1" topLeftCell="D11">
      <selection activeCell="M22" sqref="M22"/>
      <pageMargins left="0.511811024" right="0.511811024" top="0.78740157499999996" bottom="0.78740157499999996" header="0.31496062000000002" footer="0.31496062000000002"/>
      <pageSetup paperSize="9" scale="62" orientation="landscape" r:id="rId1"/>
    </customSheetView>
  </customSheetViews>
  <mergeCells count="52">
    <mergeCell ref="A42:P90"/>
    <mergeCell ref="A34:P34"/>
    <mergeCell ref="A35:F35"/>
    <mergeCell ref="B36:F36"/>
    <mergeCell ref="B37:F37"/>
    <mergeCell ref="B38:F38"/>
    <mergeCell ref="B39:F39"/>
    <mergeCell ref="Q21:W21"/>
    <mergeCell ref="A31:G31"/>
    <mergeCell ref="A32:P32"/>
    <mergeCell ref="A41:P41"/>
    <mergeCell ref="A33:P33"/>
    <mergeCell ref="O19:O20"/>
    <mergeCell ref="H19:H20"/>
    <mergeCell ref="I19:I20"/>
    <mergeCell ref="J19:J20"/>
    <mergeCell ref="K19:K20"/>
    <mergeCell ref="N19:N20"/>
    <mergeCell ref="A16:F16"/>
    <mergeCell ref="G16:P16"/>
    <mergeCell ref="A17:P17"/>
    <mergeCell ref="A18:A20"/>
    <mergeCell ref="B18:E18"/>
    <mergeCell ref="F18:G18"/>
    <mergeCell ref="H18:I18"/>
    <mergeCell ref="J18:K18"/>
    <mergeCell ref="L18:L20"/>
    <mergeCell ref="M18:M20"/>
    <mergeCell ref="N18:O18"/>
    <mergeCell ref="P18:P20"/>
    <mergeCell ref="B19:D19"/>
    <mergeCell ref="E19:E20"/>
    <mergeCell ref="F19:F20"/>
    <mergeCell ref="G19:G20"/>
    <mergeCell ref="A13:F13"/>
    <mergeCell ref="G13:P13"/>
    <mergeCell ref="A14:F14"/>
    <mergeCell ref="G14:P14"/>
    <mergeCell ref="A15:F15"/>
    <mergeCell ref="G15:P15"/>
    <mergeCell ref="A10:F10"/>
    <mergeCell ref="G10:P10"/>
    <mergeCell ref="A11:F11"/>
    <mergeCell ref="G11:P11"/>
    <mergeCell ref="A12:F12"/>
    <mergeCell ref="G12:P12"/>
    <mergeCell ref="A6:P6"/>
    <mergeCell ref="A7:P7"/>
    <mergeCell ref="A8:F8"/>
    <mergeCell ref="G8:P8"/>
    <mergeCell ref="A9:F9"/>
    <mergeCell ref="G9:P9"/>
  </mergeCells>
  <dataValidations count="1">
    <dataValidation type="list" allowBlank="1" showInputMessage="1" showErrorMessage="1" sqref="G10:P10">
      <formula1>$W$10:$W$12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0"/>
  </sheetPr>
  <dimension ref="B2:B4"/>
  <sheetViews>
    <sheetView workbookViewId="0">
      <selection activeCell="F38" sqref="F38"/>
    </sheetView>
  </sheetViews>
  <sheetFormatPr defaultRowHeight="15"/>
  <sheetData>
    <row r="2" spans="2:2">
      <c r="B2" t="s">
        <v>429</v>
      </c>
    </row>
    <row r="4" spans="2:2">
      <c r="B4" t="s">
        <v>428</v>
      </c>
    </row>
  </sheetData>
  <customSheetViews>
    <customSheetView guid="{1EB03EB8-EE69-412E-9CA0-8FD172FC916A}">
      <selection activeCell="F38" sqref="F38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tabColor theme="1"/>
  </sheetPr>
  <dimension ref="A5:Y92"/>
  <sheetViews>
    <sheetView showGridLines="0" zoomScale="70" zoomScaleNormal="70" workbookViewId="0">
      <selection activeCell="C9" sqref="C9:K9"/>
    </sheetView>
  </sheetViews>
  <sheetFormatPr defaultRowHeight="15"/>
  <cols>
    <col min="1" max="1" width="6.85546875" style="54" customWidth="1"/>
    <col min="2" max="2" width="57" style="54" customWidth="1"/>
    <col min="3" max="11" width="10.7109375" style="54" customWidth="1"/>
    <col min="12" max="12" width="13.7109375" style="54" customWidth="1"/>
    <col min="13" max="25" width="9.140625" style="54"/>
  </cols>
  <sheetData>
    <row r="5" spans="1:25" ht="28.5">
      <c r="B5" s="243" t="s">
        <v>58</v>
      </c>
      <c r="C5" s="243"/>
      <c r="D5" s="243"/>
      <c r="E5" s="243"/>
      <c r="F5" s="243"/>
      <c r="G5" s="243"/>
      <c r="H5" s="243"/>
      <c r="I5" s="243"/>
      <c r="J5" s="243"/>
      <c r="K5" s="243"/>
      <c r="M5" s="55"/>
    </row>
    <row r="6" spans="1:25" ht="24.75" customHeight="1">
      <c r="B6" s="56" t="s">
        <v>220</v>
      </c>
      <c r="C6" s="57"/>
      <c r="D6" s="57"/>
      <c r="E6" s="57"/>
      <c r="F6" s="57"/>
      <c r="G6" s="57"/>
      <c r="H6" s="57"/>
      <c r="I6" s="57"/>
      <c r="J6" s="57"/>
      <c r="K6" s="57"/>
      <c r="M6" s="58" t="s">
        <v>484</v>
      </c>
    </row>
    <row r="7" spans="1:25" ht="15.75" thickBot="1"/>
    <row r="8" spans="1:25" s="35" customFormat="1" ht="68.25" customHeight="1" thickBot="1">
      <c r="A8" s="59" t="s">
        <v>229</v>
      </c>
      <c r="B8" s="60" t="s">
        <v>2</v>
      </c>
      <c r="C8" s="240" t="s">
        <v>66</v>
      </c>
      <c r="D8" s="241"/>
      <c r="E8" s="241"/>
      <c r="F8" s="241"/>
      <c r="G8" s="241"/>
      <c r="H8" s="241"/>
      <c r="I8" s="241"/>
      <c r="J8" s="241"/>
      <c r="K8" s="242"/>
      <c r="L8" s="61"/>
      <c r="M8" s="62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s="35" customFormat="1" ht="68.25" customHeight="1" thickBot="1">
      <c r="A9" s="59" t="s">
        <v>230</v>
      </c>
      <c r="B9" s="60" t="s">
        <v>3</v>
      </c>
      <c r="C9" s="244" t="s">
        <v>551</v>
      </c>
      <c r="D9" s="245"/>
      <c r="E9" s="245"/>
      <c r="F9" s="245"/>
      <c r="G9" s="245"/>
      <c r="H9" s="245"/>
      <c r="I9" s="245"/>
      <c r="J9" s="245"/>
      <c r="K9" s="246"/>
      <c r="L9" s="61"/>
      <c r="M9" s="62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s="35" customFormat="1" ht="68.25" customHeight="1" thickBot="1">
      <c r="A10" s="59" t="s">
        <v>231</v>
      </c>
      <c r="B10" s="60" t="s">
        <v>69</v>
      </c>
      <c r="C10" s="240" t="s">
        <v>70</v>
      </c>
      <c r="D10" s="241"/>
      <c r="E10" s="241"/>
      <c r="F10" s="241"/>
      <c r="G10" s="241"/>
      <c r="H10" s="241"/>
      <c r="I10" s="241"/>
      <c r="J10" s="241"/>
      <c r="K10" s="242"/>
      <c r="L10" s="61"/>
      <c r="M10" s="62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s="35" customFormat="1" ht="16.5" thickBot="1">
      <c r="A11" s="59"/>
      <c r="B11" s="63" t="s">
        <v>442</v>
      </c>
      <c r="C11" s="247"/>
      <c r="D11" s="248"/>
      <c r="E11" s="248"/>
      <c r="F11" s="248"/>
      <c r="G11" s="248"/>
      <c r="H11" s="248"/>
      <c r="I11" s="248"/>
      <c r="J11" s="248"/>
      <c r="K11" s="249"/>
      <c r="L11" s="61"/>
      <c r="M11" s="62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s="35" customFormat="1" ht="68.25" customHeight="1" thickBot="1">
      <c r="A12" s="59" t="s">
        <v>232</v>
      </c>
      <c r="B12" s="60" t="s">
        <v>461</v>
      </c>
      <c r="C12" s="240" t="s">
        <v>174</v>
      </c>
      <c r="D12" s="241"/>
      <c r="E12" s="241"/>
      <c r="F12" s="241"/>
      <c r="G12" s="241"/>
      <c r="H12" s="241"/>
      <c r="I12" s="241"/>
      <c r="J12" s="241"/>
      <c r="K12" s="242"/>
      <c r="L12" s="61"/>
      <c r="M12" s="62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5" s="35" customFormat="1" ht="68.25" customHeight="1" thickBot="1">
      <c r="A13" s="59" t="s">
        <v>233</v>
      </c>
      <c r="B13" s="60" t="s">
        <v>462</v>
      </c>
      <c r="C13" s="244" t="s">
        <v>543</v>
      </c>
      <c r="D13" s="245"/>
      <c r="E13" s="245"/>
      <c r="F13" s="245"/>
      <c r="G13" s="245"/>
      <c r="H13" s="245"/>
      <c r="I13" s="245"/>
      <c r="J13" s="245"/>
      <c r="K13" s="246"/>
      <c r="L13" s="61"/>
      <c r="M13" s="62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5" s="35" customFormat="1" ht="68.25" customHeight="1" thickBot="1">
      <c r="A14" s="59" t="s">
        <v>234</v>
      </c>
      <c r="B14" s="60" t="s">
        <v>463</v>
      </c>
      <c r="C14" s="240" t="s">
        <v>12</v>
      </c>
      <c r="D14" s="241"/>
      <c r="E14" s="241"/>
      <c r="F14" s="241"/>
      <c r="G14" s="241"/>
      <c r="H14" s="241"/>
      <c r="I14" s="241"/>
      <c r="J14" s="241"/>
      <c r="K14" s="242"/>
      <c r="L14" s="61"/>
      <c r="M14" s="62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5" s="35" customFormat="1" ht="68.25" hidden="1" customHeight="1" thickBot="1">
      <c r="A15" s="59"/>
      <c r="B15" s="60" t="s">
        <v>464</v>
      </c>
      <c r="C15" s="240"/>
      <c r="D15" s="241"/>
      <c r="E15" s="241"/>
      <c r="F15" s="241"/>
      <c r="G15" s="241"/>
      <c r="H15" s="241"/>
      <c r="I15" s="241"/>
      <c r="J15" s="241"/>
      <c r="K15" s="242"/>
      <c r="L15" s="61"/>
      <c r="M15" s="62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</row>
    <row r="16" spans="1:25" s="39" customFormat="1" ht="69.75" customHeight="1" thickBot="1">
      <c r="A16" s="59" t="s">
        <v>235</v>
      </c>
      <c r="B16" s="64" t="s">
        <v>15</v>
      </c>
      <c r="C16" s="244" t="s">
        <v>544</v>
      </c>
      <c r="D16" s="245"/>
      <c r="E16" s="245"/>
      <c r="F16" s="245"/>
      <c r="G16" s="245"/>
      <c r="H16" s="245"/>
      <c r="I16" s="245"/>
      <c r="J16" s="245"/>
      <c r="K16" s="246"/>
      <c r="L16" s="65"/>
      <c r="M16" s="66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8" spans="2:13" ht="18.75">
      <c r="B18" s="251"/>
      <c r="C18" s="251"/>
      <c r="D18" s="251"/>
      <c r="E18" s="251"/>
      <c r="F18" s="251"/>
      <c r="G18" s="251"/>
      <c r="H18" s="251"/>
      <c r="I18" s="251"/>
      <c r="J18" s="251"/>
      <c r="K18" s="251"/>
    </row>
    <row r="23" spans="2:13">
      <c r="C23"/>
      <c r="D23"/>
      <c r="E23"/>
      <c r="F23"/>
      <c r="G23"/>
      <c r="H23"/>
      <c r="I23"/>
      <c r="J23"/>
      <c r="K23"/>
      <c r="L23"/>
      <c r="M23"/>
    </row>
    <row r="24" spans="2:13">
      <c r="C24"/>
      <c r="D24"/>
      <c r="E24"/>
      <c r="F24"/>
      <c r="G24"/>
      <c r="H24"/>
      <c r="I24"/>
      <c r="J24"/>
      <c r="K24"/>
      <c r="L24"/>
      <c r="M24"/>
    </row>
    <row r="25" spans="2:13">
      <c r="C25"/>
      <c r="D25"/>
      <c r="E25"/>
      <c r="F25"/>
      <c r="G25"/>
      <c r="H25"/>
      <c r="I25"/>
      <c r="J25"/>
      <c r="K25"/>
      <c r="L25"/>
      <c r="M25"/>
    </row>
    <row r="26" spans="2:13">
      <c r="C26"/>
      <c r="D26"/>
      <c r="E26"/>
      <c r="F26"/>
      <c r="G26"/>
      <c r="H26"/>
      <c r="I26"/>
      <c r="J26"/>
      <c r="K26"/>
      <c r="L26"/>
      <c r="M26"/>
    </row>
    <row r="73" spans="2:14" ht="27" customHeight="1">
      <c r="B73" s="54" t="s">
        <v>212</v>
      </c>
    </row>
    <row r="74" spans="2:14" ht="27" customHeight="1"/>
    <row r="75" spans="2:14" ht="114.75" customHeight="1">
      <c r="B75" s="250" t="s">
        <v>213</v>
      </c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</row>
    <row r="76" spans="2:14" ht="14.25" customHeight="1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2:14">
      <c r="B77" s="54" t="s">
        <v>214</v>
      </c>
    </row>
    <row r="79" spans="2:14" ht="69.75" customHeight="1">
      <c r="B79" s="250" t="s">
        <v>215</v>
      </c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</row>
    <row r="80" spans="2:14">
      <c r="B80" s="54" t="s">
        <v>216</v>
      </c>
    </row>
    <row r="82" spans="2:14" ht="114" customHeight="1">
      <c r="B82" s="250" t="s">
        <v>217</v>
      </c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</row>
    <row r="83" spans="2:14">
      <c r="B83" s="54" t="s">
        <v>218</v>
      </c>
    </row>
    <row r="84" spans="2:14" ht="52.5" customHeight="1">
      <c r="B84" s="250" t="s">
        <v>219</v>
      </c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</row>
    <row r="85" spans="2:14" ht="52.5" customHeight="1">
      <c r="B85" s="250" t="s">
        <v>222</v>
      </c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</row>
    <row r="86" spans="2:14" ht="206.25" customHeight="1">
      <c r="B86" s="250" t="s">
        <v>223</v>
      </c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</row>
    <row r="87" spans="2:14">
      <c r="B87" s="54" t="s">
        <v>224</v>
      </c>
    </row>
    <row r="88" spans="2:14">
      <c r="B88" s="54" t="s">
        <v>225</v>
      </c>
    </row>
    <row r="89" spans="2:14" ht="86.25" customHeight="1">
      <c r="B89" s="250" t="s">
        <v>226</v>
      </c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</row>
    <row r="90" spans="2:14">
      <c r="B90" s="54" t="s">
        <v>227</v>
      </c>
    </row>
    <row r="91" spans="2:14">
      <c r="B91" s="54" t="s">
        <v>228</v>
      </c>
    </row>
    <row r="92" spans="2:14">
      <c r="B92" s="54" t="s">
        <v>211</v>
      </c>
    </row>
  </sheetData>
  <sheetProtection algorithmName="SHA-512" hashValue="DrmbPFUwnlyc/8J6YoLzrG0XWApT/xDB7Za1XsAFugAXcK2o2P//XnicEsemzuKpYcNzfXs72ZbyeyfWp4EEjA==" saltValue="M9y585IPhFpA1kmRrsTiXA==" spinCount="100000" sheet="1" objects="1" scenarios="1" selectLockedCells="1"/>
  <mergeCells count="18">
    <mergeCell ref="B85:N85"/>
    <mergeCell ref="B86:N86"/>
    <mergeCell ref="B89:N89"/>
    <mergeCell ref="C13:K13"/>
    <mergeCell ref="C14:K14"/>
    <mergeCell ref="C15:K15"/>
    <mergeCell ref="C16:K16"/>
    <mergeCell ref="B18:K18"/>
    <mergeCell ref="B75:N75"/>
    <mergeCell ref="B79:N79"/>
    <mergeCell ref="B82:N82"/>
    <mergeCell ref="B84:N84"/>
    <mergeCell ref="C12:K12"/>
    <mergeCell ref="B5:K5"/>
    <mergeCell ref="C9:K9"/>
    <mergeCell ref="C10:K10"/>
    <mergeCell ref="C11:K11"/>
    <mergeCell ref="C8:K8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DADOS!$D$3:$D$4</xm:f>
          </x14:formula1>
          <xm:sqref>C10:K10</xm:sqref>
        </x14:dataValidation>
        <x14:dataValidation type="list" allowBlank="1" showInputMessage="1" showErrorMessage="1">
          <x14:formula1>
            <xm:f>DADOS!$F$3:$F$111</xm:f>
          </x14:formula1>
          <xm:sqref>C12:K12</xm:sqref>
        </x14:dataValidation>
        <x14:dataValidation type="list" allowBlank="1" showInputMessage="1" showErrorMessage="1">
          <x14:formula1>
            <xm:f>DADOS!$H$3:$H$16</xm:f>
          </x14:formula1>
          <xm:sqref>C14:K14</xm:sqref>
        </x14:dataValidation>
        <x14:dataValidation type="list" allowBlank="1" showInputMessage="1" showErrorMessage="1">
          <x14:formula1>
            <xm:f>DADOS!$B$3:$B$11</xm:f>
          </x14:formula1>
          <xm:sqref>C8:K8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outlinePr summaryBelow="0" summaryRight="0"/>
  </sheetPr>
  <dimension ref="A1:E1002"/>
  <sheetViews>
    <sheetView showGridLines="0" workbookViewId="0">
      <selection sqref="A1:E1"/>
    </sheetView>
  </sheetViews>
  <sheetFormatPr defaultColWidth="14.42578125" defaultRowHeight="15.75" customHeight="1"/>
  <cols>
    <col min="1" max="1" width="27.140625" style="142" customWidth="1"/>
    <col min="2" max="2" width="28.7109375" style="142" customWidth="1"/>
    <col min="3" max="3" width="29.140625" style="142" customWidth="1"/>
    <col min="4" max="4" width="28.85546875" style="142" customWidth="1"/>
    <col min="5" max="5" width="29.28515625" style="142" customWidth="1"/>
    <col min="6" max="16384" width="14.42578125" style="142"/>
  </cols>
  <sheetData>
    <row r="1" spans="1:5" ht="36" customHeight="1">
      <c r="A1" s="252" t="s">
        <v>577</v>
      </c>
      <c r="B1" s="253"/>
      <c r="C1" s="253"/>
      <c r="D1" s="253"/>
      <c r="E1" s="254"/>
    </row>
    <row r="2" spans="1:5" ht="39" customHeight="1">
      <c r="A2" s="264" t="s">
        <v>576</v>
      </c>
      <c r="B2" s="265"/>
      <c r="C2" s="256"/>
      <c r="D2" s="264" t="s">
        <v>575</v>
      </c>
      <c r="E2" s="256"/>
    </row>
    <row r="3" spans="1:5" ht="21" customHeight="1">
      <c r="A3" s="158" t="s">
        <v>574</v>
      </c>
      <c r="B3" s="158" t="s">
        <v>573</v>
      </c>
      <c r="C3" s="158" t="s">
        <v>572</v>
      </c>
      <c r="D3" s="158" t="s">
        <v>571</v>
      </c>
      <c r="E3" s="158" t="s">
        <v>570</v>
      </c>
    </row>
    <row r="4" spans="1:5" ht="38.25">
      <c r="A4" s="157" t="s">
        <v>569</v>
      </c>
      <c r="B4" s="157" t="s">
        <v>568</v>
      </c>
      <c r="C4" s="157" t="s">
        <v>567</v>
      </c>
      <c r="D4" s="157" t="s">
        <v>566</v>
      </c>
      <c r="E4" s="157" t="s">
        <v>565</v>
      </c>
    </row>
    <row r="5" spans="1:5" ht="12.75">
      <c r="A5" s="149"/>
      <c r="B5" s="149"/>
      <c r="C5" s="149"/>
      <c r="D5" s="149"/>
      <c r="E5" s="149"/>
    </row>
    <row r="6" spans="1:5" ht="12.75">
      <c r="A6" s="147"/>
      <c r="B6" s="147"/>
      <c r="C6" s="147"/>
      <c r="D6" s="147"/>
      <c r="E6" s="147"/>
    </row>
    <row r="7" spans="1:5" ht="12.75">
      <c r="A7" s="149"/>
      <c r="B7" s="149"/>
      <c r="C7" s="149"/>
      <c r="D7" s="149"/>
      <c r="E7" s="149"/>
    </row>
    <row r="8" spans="1:5" ht="12.75">
      <c r="A8" s="147"/>
      <c r="B8" s="147"/>
      <c r="C8" s="147"/>
      <c r="D8" s="147"/>
      <c r="E8" s="147"/>
    </row>
    <row r="9" spans="1:5" ht="12.75">
      <c r="A9" s="149"/>
      <c r="B9" s="149"/>
      <c r="C9" s="149"/>
      <c r="D9" s="149"/>
      <c r="E9" s="149"/>
    </row>
    <row r="10" spans="1:5" ht="12.75">
      <c r="A10" s="147"/>
      <c r="B10" s="147"/>
      <c r="C10" s="154"/>
      <c r="D10" s="154"/>
      <c r="E10" s="147"/>
    </row>
    <row r="11" spans="1:5" ht="12.75">
      <c r="A11" s="149"/>
      <c r="B11" s="150"/>
      <c r="C11" s="149"/>
      <c r="D11" s="156"/>
      <c r="E11" s="156"/>
    </row>
    <row r="12" spans="1:5" ht="12.75">
      <c r="A12" s="154"/>
      <c r="B12" s="155"/>
      <c r="C12" s="154"/>
      <c r="D12" s="153"/>
      <c r="E12" s="147"/>
    </row>
    <row r="13" spans="1:5">
      <c r="A13" s="149"/>
      <c r="B13" s="152" t="s">
        <v>564</v>
      </c>
      <c r="C13" s="149"/>
      <c r="D13" s="152" t="s">
        <v>563</v>
      </c>
      <c r="E13" s="149"/>
    </row>
    <row r="14" spans="1:5" ht="51">
      <c r="A14" s="148"/>
      <c r="B14" s="151" t="s">
        <v>562</v>
      </c>
      <c r="C14" s="148"/>
      <c r="D14" s="151" t="s">
        <v>561</v>
      </c>
      <c r="E14" s="147"/>
    </row>
    <row r="15" spans="1:5" ht="12.75">
      <c r="A15" s="150"/>
      <c r="B15" s="150"/>
      <c r="C15" s="150"/>
      <c r="D15" s="150"/>
      <c r="E15" s="149"/>
    </row>
    <row r="16" spans="1:5" ht="12.75">
      <c r="A16" s="148"/>
      <c r="B16" s="148"/>
      <c r="C16" s="148"/>
      <c r="D16" s="148"/>
      <c r="E16" s="147"/>
    </row>
    <row r="17" spans="1:5" ht="12.75">
      <c r="A17" s="150"/>
      <c r="B17" s="150"/>
      <c r="C17" s="150"/>
      <c r="D17" s="150"/>
      <c r="E17" s="149"/>
    </row>
    <row r="18" spans="1:5" ht="12.75">
      <c r="A18" s="148"/>
      <c r="B18" s="148"/>
      <c r="C18" s="148"/>
      <c r="D18" s="148"/>
      <c r="E18" s="147"/>
    </row>
    <row r="19" spans="1:5" ht="12.75">
      <c r="A19" s="150"/>
      <c r="B19" s="150"/>
      <c r="C19" s="150"/>
      <c r="D19" s="150"/>
      <c r="E19" s="149"/>
    </row>
    <row r="20" spans="1:5" ht="12.75">
      <c r="A20" s="148"/>
      <c r="B20" s="148"/>
      <c r="C20" s="148"/>
      <c r="D20" s="148"/>
      <c r="E20" s="147"/>
    </row>
    <row r="21" spans="1:5" ht="12.75">
      <c r="A21" s="150"/>
      <c r="B21" s="150"/>
      <c r="C21" s="150"/>
      <c r="D21" s="150"/>
      <c r="E21" s="149"/>
    </row>
    <row r="22" spans="1:5" ht="12.75">
      <c r="A22" s="148"/>
      <c r="B22" s="148"/>
      <c r="C22" s="148"/>
      <c r="D22" s="148"/>
      <c r="E22" s="147"/>
    </row>
    <row r="23" spans="1:5" ht="12.75">
      <c r="A23" s="146"/>
      <c r="B23" s="146"/>
      <c r="C23" s="146"/>
      <c r="D23" s="146"/>
      <c r="E23" s="145"/>
    </row>
    <row r="24" spans="1:5" ht="12.75">
      <c r="A24" s="144"/>
      <c r="B24" s="144"/>
      <c r="C24" s="144"/>
      <c r="D24" s="144"/>
      <c r="E24" s="144"/>
    </row>
    <row r="25" spans="1:5" ht="12.75">
      <c r="A25" s="255" t="s">
        <v>560</v>
      </c>
      <c r="B25" s="256"/>
      <c r="C25" s="144"/>
      <c r="D25" s="261" t="s">
        <v>559</v>
      </c>
      <c r="E25" s="256"/>
    </row>
    <row r="26" spans="1:5" ht="12.75">
      <c r="A26" s="257"/>
      <c r="B26" s="258"/>
      <c r="C26" s="144"/>
      <c r="D26" s="262"/>
      <c r="E26" s="258"/>
    </row>
    <row r="27" spans="1:5" ht="12.75">
      <c r="A27" s="257"/>
      <c r="B27" s="258"/>
      <c r="C27" s="144"/>
      <c r="D27" s="262"/>
      <c r="E27" s="258"/>
    </row>
    <row r="28" spans="1:5" ht="12.75">
      <c r="A28" s="259"/>
      <c r="B28" s="260"/>
      <c r="C28" s="144"/>
      <c r="D28" s="263"/>
      <c r="E28" s="260"/>
    </row>
    <row r="29" spans="1:5" ht="12.75">
      <c r="A29" s="143"/>
      <c r="B29" s="143"/>
      <c r="C29" s="143"/>
      <c r="D29" s="143"/>
      <c r="E29" s="143"/>
    </row>
    <row r="30" spans="1:5" ht="12.75">
      <c r="A30" s="143"/>
      <c r="B30" s="143"/>
      <c r="C30" s="143"/>
      <c r="D30" s="143"/>
      <c r="E30" s="143"/>
    </row>
    <row r="31" spans="1:5" ht="12.75">
      <c r="A31" s="143"/>
      <c r="B31" s="143"/>
      <c r="C31" s="143"/>
      <c r="D31" s="143"/>
      <c r="E31" s="143"/>
    </row>
    <row r="32" spans="1:5" ht="12.75">
      <c r="A32" s="143"/>
      <c r="B32" s="143"/>
      <c r="C32" s="143"/>
      <c r="D32" s="143"/>
      <c r="E32" s="143"/>
    </row>
    <row r="33" spans="1:5" ht="12.75">
      <c r="A33" s="143"/>
      <c r="B33" s="143"/>
      <c r="C33" s="143"/>
      <c r="D33" s="143"/>
      <c r="E33" s="143"/>
    </row>
    <row r="34" spans="1:5" ht="12.75">
      <c r="A34" s="143"/>
      <c r="B34" s="143"/>
      <c r="C34" s="143"/>
      <c r="D34" s="143"/>
      <c r="E34" s="143"/>
    </row>
    <row r="35" spans="1:5" ht="12.75">
      <c r="A35" s="143"/>
      <c r="B35" s="143"/>
      <c r="C35" s="143"/>
      <c r="D35" s="143"/>
      <c r="E35" s="143"/>
    </row>
    <row r="36" spans="1:5" ht="12.75">
      <c r="A36" s="143"/>
      <c r="B36" s="143"/>
      <c r="C36" s="143"/>
      <c r="D36" s="143"/>
      <c r="E36" s="143"/>
    </row>
    <row r="37" spans="1:5" ht="12.75">
      <c r="A37" s="143"/>
      <c r="B37" s="143"/>
      <c r="C37" s="143"/>
      <c r="D37" s="143"/>
      <c r="E37" s="143"/>
    </row>
    <row r="38" spans="1:5" ht="12.75">
      <c r="A38" s="143"/>
      <c r="B38" s="143"/>
      <c r="C38" s="143"/>
      <c r="D38" s="143"/>
      <c r="E38" s="143"/>
    </row>
    <row r="39" spans="1:5" ht="12.75">
      <c r="A39" s="143"/>
      <c r="B39" s="143"/>
      <c r="C39" s="143"/>
      <c r="D39" s="143"/>
      <c r="E39" s="143"/>
    </row>
    <row r="40" spans="1:5" ht="12.75">
      <c r="A40" s="143"/>
      <c r="B40" s="143"/>
      <c r="C40" s="143"/>
      <c r="D40" s="143"/>
      <c r="E40" s="143"/>
    </row>
    <row r="41" spans="1:5" ht="12.75">
      <c r="A41" s="143"/>
      <c r="B41" s="143"/>
      <c r="C41" s="143"/>
      <c r="D41" s="143"/>
      <c r="E41" s="143"/>
    </row>
    <row r="42" spans="1:5" ht="12.75">
      <c r="A42" s="143"/>
      <c r="B42" s="143"/>
      <c r="C42" s="143"/>
      <c r="D42" s="143"/>
      <c r="E42" s="143"/>
    </row>
    <row r="43" spans="1:5" ht="12.75">
      <c r="A43" s="143"/>
      <c r="B43" s="143"/>
      <c r="C43" s="143"/>
      <c r="D43" s="143"/>
      <c r="E43" s="143"/>
    </row>
    <row r="44" spans="1:5" ht="12.75">
      <c r="A44" s="143"/>
      <c r="B44" s="143"/>
      <c r="C44" s="143"/>
      <c r="D44" s="143"/>
      <c r="E44" s="143"/>
    </row>
    <row r="45" spans="1:5" ht="12.75">
      <c r="A45" s="143"/>
      <c r="B45" s="143"/>
      <c r="C45" s="143"/>
      <c r="D45" s="143"/>
      <c r="E45" s="143"/>
    </row>
    <row r="46" spans="1:5" ht="12.75">
      <c r="A46" s="143"/>
      <c r="B46" s="143"/>
      <c r="C46" s="143"/>
      <c r="D46" s="143"/>
      <c r="E46" s="143"/>
    </row>
    <row r="47" spans="1:5" ht="12.75">
      <c r="A47" s="143"/>
      <c r="B47" s="143"/>
      <c r="C47" s="143"/>
      <c r="D47" s="143"/>
      <c r="E47" s="143"/>
    </row>
    <row r="48" spans="1:5" ht="12.75">
      <c r="A48" s="143"/>
      <c r="B48" s="143"/>
      <c r="C48" s="143"/>
      <c r="D48" s="143"/>
      <c r="E48" s="143"/>
    </row>
    <row r="49" spans="1:5" ht="12.75">
      <c r="A49" s="143"/>
      <c r="B49" s="143"/>
      <c r="C49" s="143"/>
      <c r="D49" s="143"/>
      <c r="E49" s="143"/>
    </row>
    <row r="50" spans="1:5" ht="12.75">
      <c r="A50" s="143"/>
      <c r="B50" s="143"/>
      <c r="C50" s="143"/>
      <c r="D50" s="143"/>
      <c r="E50" s="143"/>
    </row>
    <row r="51" spans="1:5" ht="12.75">
      <c r="A51" s="143"/>
      <c r="B51" s="143"/>
      <c r="C51" s="143"/>
      <c r="D51" s="143"/>
      <c r="E51" s="143"/>
    </row>
    <row r="52" spans="1:5" ht="12.75">
      <c r="A52" s="143"/>
      <c r="B52" s="143"/>
      <c r="C52" s="143"/>
      <c r="D52" s="143"/>
      <c r="E52" s="143"/>
    </row>
    <row r="53" spans="1:5" ht="12.75">
      <c r="A53" s="143"/>
      <c r="B53" s="143"/>
      <c r="C53" s="143"/>
      <c r="D53" s="143"/>
      <c r="E53" s="143"/>
    </row>
    <row r="54" spans="1:5" ht="12.75">
      <c r="A54" s="143"/>
      <c r="B54" s="143"/>
      <c r="C54" s="143"/>
      <c r="D54" s="143"/>
      <c r="E54" s="143"/>
    </row>
    <row r="55" spans="1:5" ht="12.75">
      <c r="A55" s="143"/>
      <c r="B55" s="143"/>
      <c r="C55" s="143"/>
      <c r="D55" s="143"/>
      <c r="E55" s="143"/>
    </row>
    <row r="56" spans="1:5" ht="12.75">
      <c r="A56" s="143"/>
      <c r="B56" s="143"/>
      <c r="C56" s="143"/>
      <c r="D56" s="143"/>
      <c r="E56" s="143"/>
    </row>
    <row r="57" spans="1:5" ht="12.75">
      <c r="A57" s="143"/>
      <c r="B57" s="143"/>
      <c r="C57" s="143"/>
      <c r="D57" s="143"/>
      <c r="E57" s="143"/>
    </row>
    <row r="58" spans="1:5" ht="12.75">
      <c r="A58" s="143"/>
      <c r="B58" s="143"/>
      <c r="C58" s="143"/>
      <c r="D58" s="143"/>
      <c r="E58" s="143"/>
    </row>
    <row r="59" spans="1:5" ht="12.75">
      <c r="A59" s="143"/>
      <c r="B59" s="143"/>
      <c r="C59" s="143"/>
      <c r="D59" s="143"/>
      <c r="E59" s="143"/>
    </row>
    <row r="60" spans="1:5" ht="12.75">
      <c r="A60" s="143"/>
      <c r="B60" s="143"/>
      <c r="C60" s="143"/>
      <c r="D60" s="143"/>
      <c r="E60" s="143"/>
    </row>
    <row r="61" spans="1:5" ht="12.75">
      <c r="A61" s="143"/>
      <c r="B61" s="143"/>
      <c r="C61" s="143"/>
      <c r="D61" s="143"/>
      <c r="E61" s="143"/>
    </row>
    <row r="62" spans="1:5" ht="12.75">
      <c r="A62" s="143"/>
      <c r="B62" s="143"/>
      <c r="C62" s="143"/>
      <c r="D62" s="143"/>
      <c r="E62" s="143"/>
    </row>
    <row r="63" spans="1:5" ht="12.75">
      <c r="A63" s="143"/>
      <c r="B63" s="143"/>
      <c r="C63" s="143"/>
      <c r="D63" s="143"/>
      <c r="E63" s="143"/>
    </row>
    <row r="64" spans="1:5" ht="12.75">
      <c r="A64" s="143"/>
      <c r="B64" s="143"/>
      <c r="C64" s="143"/>
      <c r="D64" s="143"/>
      <c r="E64" s="143"/>
    </row>
    <row r="65" spans="1:5" ht="12.75">
      <c r="A65" s="143"/>
      <c r="B65" s="143"/>
      <c r="C65" s="143"/>
      <c r="D65" s="143"/>
      <c r="E65" s="143"/>
    </row>
    <row r="66" spans="1:5" ht="12.75">
      <c r="A66" s="143"/>
      <c r="B66" s="143"/>
      <c r="C66" s="143"/>
      <c r="D66" s="143"/>
      <c r="E66" s="143"/>
    </row>
    <row r="67" spans="1:5" ht="12.75">
      <c r="A67" s="143"/>
      <c r="B67" s="143"/>
      <c r="C67" s="143"/>
      <c r="D67" s="143"/>
      <c r="E67" s="143"/>
    </row>
    <row r="68" spans="1:5" ht="12.75">
      <c r="A68" s="143"/>
      <c r="B68" s="143"/>
      <c r="C68" s="143"/>
      <c r="D68" s="143"/>
      <c r="E68" s="143"/>
    </row>
    <row r="69" spans="1:5" ht="12.75">
      <c r="A69" s="143"/>
      <c r="B69" s="143"/>
      <c r="C69" s="143"/>
      <c r="D69" s="143"/>
      <c r="E69" s="143"/>
    </row>
    <row r="70" spans="1:5" ht="12.75">
      <c r="A70" s="143"/>
      <c r="B70" s="143"/>
      <c r="C70" s="143"/>
      <c r="D70" s="143"/>
      <c r="E70" s="143"/>
    </row>
    <row r="71" spans="1:5" ht="12.75">
      <c r="A71" s="143"/>
      <c r="B71" s="143"/>
      <c r="C71" s="143"/>
      <c r="D71" s="143"/>
      <c r="E71" s="143"/>
    </row>
    <row r="72" spans="1:5" ht="12.75">
      <c r="A72" s="143"/>
      <c r="B72" s="143"/>
      <c r="C72" s="143"/>
      <c r="D72" s="143"/>
      <c r="E72" s="143"/>
    </row>
    <row r="73" spans="1:5" ht="12.75">
      <c r="A73" s="143"/>
      <c r="B73" s="143"/>
      <c r="C73" s="143"/>
      <c r="D73" s="143"/>
      <c r="E73" s="143"/>
    </row>
    <row r="74" spans="1:5" ht="12.75">
      <c r="A74" s="143"/>
      <c r="B74" s="143"/>
      <c r="C74" s="143"/>
      <c r="D74" s="143"/>
      <c r="E74" s="143"/>
    </row>
    <row r="75" spans="1:5" ht="12.75">
      <c r="A75" s="143"/>
      <c r="B75" s="143"/>
      <c r="C75" s="143"/>
      <c r="D75" s="143"/>
      <c r="E75" s="143"/>
    </row>
    <row r="76" spans="1:5" ht="12.75">
      <c r="A76" s="143"/>
      <c r="B76" s="143"/>
      <c r="C76" s="143"/>
      <c r="D76" s="143"/>
      <c r="E76" s="143"/>
    </row>
    <row r="77" spans="1:5" ht="12.75">
      <c r="A77" s="143"/>
      <c r="B77" s="143"/>
      <c r="C77" s="143"/>
      <c r="D77" s="143"/>
      <c r="E77" s="143"/>
    </row>
    <row r="78" spans="1:5" ht="12.75">
      <c r="A78" s="143"/>
      <c r="B78" s="143"/>
      <c r="C78" s="143"/>
      <c r="D78" s="143"/>
      <c r="E78" s="143"/>
    </row>
    <row r="79" spans="1:5" ht="12.75">
      <c r="A79" s="143"/>
      <c r="B79" s="143"/>
      <c r="C79" s="143"/>
      <c r="D79" s="143"/>
      <c r="E79" s="143"/>
    </row>
    <row r="80" spans="1:5" ht="12.75">
      <c r="A80" s="143"/>
      <c r="B80" s="143"/>
      <c r="C80" s="143"/>
      <c r="D80" s="143"/>
      <c r="E80" s="143"/>
    </row>
    <row r="81" spans="1:5" ht="12.75">
      <c r="A81" s="143"/>
      <c r="B81" s="143"/>
      <c r="C81" s="143"/>
      <c r="D81" s="143"/>
      <c r="E81" s="143"/>
    </row>
    <row r="82" spans="1:5" ht="12.75">
      <c r="A82" s="143"/>
      <c r="B82" s="143"/>
      <c r="C82" s="143"/>
      <c r="D82" s="143"/>
      <c r="E82" s="143"/>
    </row>
    <row r="83" spans="1:5" ht="12.75">
      <c r="A83" s="143"/>
      <c r="B83" s="143"/>
      <c r="C83" s="143"/>
      <c r="D83" s="143"/>
      <c r="E83" s="143"/>
    </row>
    <row r="84" spans="1:5" ht="12.75">
      <c r="A84" s="143"/>
      <c r="B84" s="143"/>
      <c r="C84" s="143"/>
      <c r="D84" s="143"/>
      <c r="E84" s="143"/>
    </row>
    <row r="85" spans="1:5" ht="12.75">
      <c r="A85" s="143"/>
      <c r="B85" s="143"/>
      <c r="C85" s="143"/>
      <c r="D85" s="143"/>
      <c r="E85" s="143"/>
    </row>
    <row r="86" spans="1:5" ht="12.75">
      <c r="A86" s="143"/>
      <c r="B86" s="143"/>
      <c r="C86" s="143"/>
      <c r="D86" s="143"/>
      <c r="E86" s="143"/>
    </row>
    <row r="87" spans="1:5" ht="12.75">
      <c r="A87" s="143"/>
      <c r="B87" s="143"/>
      <c r="C87" s="143"/>
      <c r="D87" s="143"/>
      <c r="E87" s="143"/>
    </row>
    <row r="88" spans="1:5" ht="12.75">
      <c r="A88" s="143"/>
      <c r="B88" s="143"/>
      <c r="C88" s="143"/>
      <c r="D88" s="143"/>
      <c r="E88" s="143"/>
    </row>
    <row r="89" spans="1:5" ht="12.75">
      <c r="A89" s="143"/>
      <c r="B89" s="143"/>
      <c r="C89" s="143"/>
      <c r="D89" s="143"/>
      <c r="E89" s="143"/>
    </row>
    <row r="90" spans="1:5" ht="12.75">
      <c r="A90" s="143"/>
      <c r="B90" s="143"/>
      <c r="C90" s="143"/>
      <c r="D90" s="143"/>
      <c r="E90" s="143"/>
    </row>
    <row r="91" spans="1:5" ht="12.75">
      <c r="A91" s="143"/>
      <c r="B91" s="143"/>
      <c r="C91" s="143"/>
      <c r="D91" s="143"/>
      <c r="E91" s="143"/>
    </row>
    <row r="92" spans="1:5" ht="12.75">
      <c r="A92" s="143"/>
      <c r="B92" s="143"/>
      <c r="C92" s="143"/>
      <c r="D92" s="143"/>
      <c r="E92" s="143"/>
    </row>
    <row r="93" spans="1:5" ht="12.75">
      <c r="A93" s="143"/>
      <c r="B93" s="143"/>
      <c r="C93" s="143"/>
      <c r="D93" s="143"/>
      <c r="E93" s="143"/>
    </row>
    <row r="94" spans="1:5" ht="12.75">
      <c r="A94" s="143"/>
      <c r="B94" s="143"/>
      <c r="C94" s="143"/>
      <c r="D94" s="143"/>
      <c r="E94" s="143"/>
    </row>
    <row r="95" spans="1:5" ht="12.75">
      <c r="A95" s="143"/>
      <c r="B95" s="143"/>
      <c r="C95" s="143"/>
      <c r="D95" s="143"/>
      <c r="E95" s="143"/>
    </row>
    <row r="96" spans="1:5" ht="12.75">
      <c r="A96" s="143"/>
      <c r="B96" s="143"/>
      <c r="C96" s="143"/>
      <c r="D96" s="143"/>
      <c r="E96" s="143"/>
    </row>
    <row r="97" spans="1:5" ht="12.75">
      <c r="A97" s="143"/>
      <c r="B97" s="143"/>
      <c r="C97" s="143"/>
      <c r="D97" s="143"/>
      <c r="E97" s="143"/>
    </row>
    <row r="98" spans="1:5" ht="12.75">
      <c r="A98" s="143"/>
      <c r="B98" s="143"/>
      <c r="C98" s="143"/>
      <c r="D98" s="143"/>
      <c r="E98" s="143"/>
    </row>
    <row r="99" spans="1:5" ht="12.75">
      <c r="A99" s="143"/>
      <c r="B99" s="143"/>
      <c r="C99" s="143"/>
      <c r="D99" s="143"/>
      <c r="E99" s="143"/>
    </row>
    <row r="100" spans="1:5" ht="12.75">
      <c r="A100" s="143"/>
      <c r="B100" s="143"/>
      <c r="C100" s="143"/>
      <c r="D100" s="143"/>
      <c r="E100" s="143"/>
    </row>
    <row r="101" spans="1:5" ht="12.75">
      <c r="A101" s="143"/>
      <c r="B101" s="143"/>
      <c r="C101" s="143"/>
      <c r="D101" s="143"/>
      <c r="E101" s="143"/>
    </row>
    <row r="102" spans="1:5" ht="12.75">
      <c r="A102" s="143"/>
      <c r="B102" s="143"/>
      <c r="C102" s="143"/>
      <c r="D102" s="143"/>
      <c r="E102" s="143"/>
    </row>
    <row r="103" spans="1:5" ht="12.75">
      <c r="A103" s="143"/>
      <c r="B103" s="143"/>
      <c r="C103" s="143"/>
      <c r="D103" s="143"/>
      <c r="E103" s="143"/>
    </row>
    <row r="104" spans="1:5" ht="12.75">
      <c r="A104" s="143"/>
      <c r="B104" s="143"/>
      <c r="C104" s="143"/>
      <c r="D104" s="143"/>
      <c r="E104" s="143"/>
    </row>
    <row r="105" spans="1:5" ht="12.75">
      <c r="A105" s="143"/>
      <c r="B105" s="143"/>
      <c r="C105" s="143"/>
      <c r="D105" s="143"/>
      <c r="E105" s="143"/>
    </row>
    <row r="106" spans="1:5" ht="12.75">
      <c r="A106" s="143"/>
      <c r="B106" s="143"/>
      <c r="C106" s="143"/>
      <c r="D106" s="143"/>
      <c r="E106" s="143"/>
    </row>
    <row r="107" spans="1:5" ht="12.75">
      <c r="A107" s="143"/>
      <c r="B107" s="143"/>
      <c r="C107" s="143"/>
      <c r="D107" s="143"/>
      <c r="E107" s="143"/>
    </row>
    <row r="108" spans="1:5" ht="12.75">
      <c r="A108" s="143"/>
      <c r="B108" s="143"/>
      <c r="C108" s="143"/>
      <c r="D108" s="143"/>
      <c r="E108" s="143"/>
    </row>
    <row r="109" spans="1:5" ht="12.75">
      <c r="A109" s="143"/>
      <c r="B109" s="143"/>
      <c r="C109" s="143"/>
      <c r="D109" s="143"/>
      <c r="E109" s="143"/>
    </row>
    <row r="110" spans="1:5" ht="12.75">
      <c r="A110" s="143"/>
      <c r="B110" s="143"/>
      <c r="C110" s="143"/>
      <c r="D110" s="143"/>
      <c r="E110" s="143"/>
    </row>
    <row r="111" spans="1:5" ht="12.75">
      <c r="A111" s="143"/>
      <c r="B111" s="143"/>
      <c r="C111" s="143"/>
      <c r="D111" s="143"/>
      <c r="E111" s="143"/>
    </row>
    <row r="112" spans="1:5" ht="12.75">
      <c r="A112" s="143"/>
      <c r="B112" s="143"/>
      <c r="C112" s="143"/>
      <c r="D112" s="143"/>
      <c r="E112" s="143"/>
    </row>
    <row r="113" spans="1:5" ht="12.75">
      <c r="A113" s="143"/>
      <c r="B113" s="143"/>
      <c r="C113" s="143"/>
      <c r="D113" s="143"/>
      <c r="E113" s="143"/>
    </row>
    <row r="114" spans="1:5" ht="12.75">
      <c r="A114" s="143"/>
      <c r="B114" s="143"/>
      <c r="C114" s="143"/>
      <c r="D114" s="143"/>
      <c r="E114" s="143"/>
    </row>
    <row r="115" spans="1:5" ht="12.75">
      <c r="A115" s="143"/>
      <c r="B115" s="143"/>
      <c r="C115" s="143"/>
      <c r="D115" s="143"/>
      <c r="E115" s="143"/>
    </row>
    <row r="116" spans="1:5" ht="12.75">
      <c r="A116" s="143"/>
      <c r="B116" s="143"/>
      <c r="C116" s="143"/>
      <c r="D116" s="143"/>
      <c r="E116" s="143"/>
    </row>
    <row r="117" spans="1:5" ht="12.75">
      <c r="A117" s="143"/>
      <c r="B117" s="143"/>
      <c r="C117" s="143"/>
      <c r="D117" s="143"/>
      <c r="E117" s="143"/>
    </row>
    <row r="118" spans="1:5" ht="12.75">
      <c r="A118" s="143"/>
      <c r="B118" s="143"/>
      <c r="C118" s="143"/>
      <c r="D118" s="143"/>
      <c r="E118" s="143"/>
    </row>
    <row r="119" spans="1:5" ht="12.75">
      <c r="A119" s="143"/>
      <c r="B119" s="143"/>
      <c r="C119" s="143"/>
      <c r="D119" s="143"/>
      <c r="E119" s="143"/>
    </row>
    <row r="120" spans="1:5" ht="12.75">
      <c r="A120" s="143"/>
      <c r="B120" s="143"/>
      <c r="C120" s="143"/>
      <c r="D120" s="143"/>
      <c r="E120" s="143"/>
    </row>
    <row r="121" spans="1:5" ht="12.75">
      <c r="A121" s="143"/>
      <c r="B121" s="143"/>
      <c r="C121" s="143"/>
      <c r="D121" s="143"/>
      <c r="E121" s="143"/>
    </row>
    <row r="122" spans="1:5" ht="12.75">
      <c r="A122" s="143"/>
      <c r="B122" s="143"/>
      <c r="C122" s="143"/>
      <c r="D122" s="143"/>
      <c r="E122" s="143"/>
    </row>
    <row r="123" spans="1:5" ht="12.75">
      <c r="A123" s="143"/>
      <c r="B123" s="143"/>
      <c r="C123" s="143"/>
      <c r="D123" s="143"/>
      <c r="E123" s="143"/>
    </row>
    <row r="124" spans="1:5" ht="12.75">
      <c r="A124" s="143"/>
      <c r="B124" s="143"/>
      <c r="C124" s="143"/>
      <c r="D124" s="143"/>
      <c r="E124" s="143"/>
    </row>
    <row r="125" spans="1:5" ht="12.75">
      <c r="A125" s="143"/>
      <c r="B125" s="143"/>
      <c r="C125" s="143"/>
      <c r="D125" s="143"/>
      <c r="E125" s="143"/>
    </row>
    <row r="126" spans="1:5" ht="12.75">
      <c r="A126" s="143"/>
      <c r="B126" s="143"/>
      <c r="C126" s="143"/>
      <c r="D126" s="143"/>
      <c r="E126" s="143"/>
    </row>
    <row r="127" spans="1:5" ht="12.75">
      <c r="A127" s="143"/>
      <c r="B127" s="143"/>
      <c r="C127" s="143"/>
      <c r="D127" s="143"/>
      <c r="E127" s="143"/>
    </row>
    <row r="128" spans="1:5" ht="12.75">
      <c r="A128" s="143"/>
      <c r="B128" s="143"/>
      <c r="C128" s="143"/>
      <c r="D128" s="143"/>
      <c r="E128" s="143"/>
    </row>
    <row r="129" spans="1:5" ht="12.75">
      <c r="A129" s="143"/>
      <c r="B129" s="143"/>
      <c r="C129" s="143"/>
      <c r="D129" s="143"/>
      <c r="E129" s="143"/>
    </row>
    <row r="130" spans="1:5" ht="12.75">
      <c r="A130" s="143"/>
      <c r="B130" s="143"/>
      <c r="C130" s="143"/>
      <c r="D130" s="143"/>
      <c r="E130" s="143"/>
    </row>
    <row r="131" spans="1:5" ht="12.75">
      <c r="A131" s="143"/>
      <c r="B131" s="143"/>
      <c r="C131" s="143"/>
      <c r="D131" s="143"/>
      <c r="E131" s="143"/>
    </row>
    <row r="132" spans="1:5" ht="12.75">
      <c r="A132" s="143"/>
      <c r="B132" s="143"/>
      <c r="C132" s="143"/>
      <c r="D132" s="143"/>
      <c r="E132" s="143"/>
    </row>
    <row r="133" spans="1:5" ht="12.75">
      <c r="A133" s="143"/>
      <c r="B133" s="143"/>
      <c r="C133" s="143"/>
      <c r="D133" s="143"/>
      <c r="E133" s="143"/>
    </row>
    <row r="134" spans="1:5" ht="12.75">
      <c r="A134" s="143"/>
      <c r="B134" s="143"/>
      <c r="C134" s="143"/>
      <c r="D134" s="143"/>
      <c r="E134" s="143"/>
    </row>
    <row r="135" spans="1:5" ht="12.75">
      <c r="A135" s="143"/>
      <c r="B135" s="143"/>
      <c r="C135" s="143"/>
      <c r="D135" s="143"/>
      <c r="E135" s="143"/>
    </row>
    <row r="136" spans="1:5" ht="12.75">
      <c r="A136" s="143"/>
      <c r="B136" s="143"/>
      <c r="C136" s="143"/>
      <c r="D136" s="143"/>
      <c r="E136" s="143"/>
    </row>
    <row r="137" spans="1:5" ht="12.75">
      <c r="A137" s="143"/>
      <c r="B137" s="143"/>
      <c r="C137" s="143"/>
      <c r="D137" s="143"/>
      <c r="E137" s="143"/>
    </row>
    <row r="138" spans="1:5" ht="12.75">
      <c r="A138" s="143"/>
      <c r="B138" s="143"/>
      <c r="C138" s="143"/>
      <c r="D138" s="143"/>
      <c r="E138" s="143"/>
    </row>
    <row r="139" spans="1:5" ht="12.75">
      <c r="A139" s="143"/>
      <c r="B139" s="143"/>
      <c r="C139" s="143"/>
      <c r="D139" s="143"/>
      <c r="E139" s="143"/>
    </row>
    <row r="140" spans="1:5" ht="12.75">
      <c r="A140" s="143"/>
      <c r="B140" s="143"/>
      <c r="C140" s="143"/>
      <c r="D140" s="143"/>
      <c r="E140" s="143"/>
    </row>
    <row r="141" spans="1:5" ht="12.75">
      <c r="A141" s="143"/>
      <c r="B141" s="143"/>
      <c r="C141" s="143"/>
      <c r="D141" s="143"/>
      <c r="E141" s="143"/>
    </row>
    <row r="142" spans="1:5" ht="12.75">
      <c r="A142" s="143"/>
      <c r="B142" s="143"/>
      <c r="C142" s="143"/>
      <c r="D142" s="143"/>
      <c r="E142" s="143"/>
    </row>
    <row r="143" spans="1:5" ht="12.75">
      <c r="A143" s="143"/>
      <c r="B143" s="143"/>
      <c r="C143" s="143"/>
      <c r="D143" s="143"/>
      <c r="E143" s="143"/>
    </row>
    <row r="144" spans="1:5" ht="12.75">
      <c r="A144" s="143"/>
      <c r="B144" s="143"/>
      <c r="C144" s="143"/>
      <c r="D144" s="143"/>
      <c r="E144" s="143"/>
    </row>
    <row r="145" spans="1:5" ht="12.75">
      <c r="A145" s="143"/>
      <c r="B145" s="143"/>
      <c r="C145" s="143"/>
      <c r="D145" s="143"/>
      <c r="E145" s="143"/>
    </row>
    <row r="146" spans="1:5" ht="12.75">
      <c r="A146" s="143"/>
      <c r="B146" s="143"/>
      <c r="C146" s="143"/>
      <c r="D146" s="143"/>
      <c r="E146" s="143"/>
    </row>
    <row r="147" spans="1:5" ht="12.75">
      <c r="A147" s="143"/>
      <c r="B147" s="143"/>
      <c r="C147" s="143"/>
      <c r="D147" s="143"/>
      <c r="E147" s="143"/>
    </row>
    <row r="148" spans="1:5" ht="12.75">
      <c r="A148" s="143"/>
      <c r="B148" s="143"/>
      <c r="C148" s="143"/>
      <c r="D148" s="143"/>
      <c r="E148" s="143"/>
    </row>
    <row r="149" spans="1:5" ht="12.75">
      <c r="A149" s="143"/>
      <c r="B149" s="143"/>
      <c r="C149" s="143"/>
      <c r="D149" s="143"/>
      <c r="E149" s="143"/>
    </row>
    <row r="150" spans="1:5" ht="12.75">
      <c r="A150" s="143"/>
      <c r="B150" s="143"/>
      <c r="C150" s="143"/>
      <c r="D150" s="143"/>
      <c r="E150" s="143"/>
    </row>
    <row r="151" spans="1:5" ht="12.75">
      <c r="A151" s="143"/>
      <c r="B151" s="143"/>
      <c r="C151" s="143"/>
      <c r="D151" s="143"/>
      <c r="E151" s="143"/>
    </row>
    <row r="152" spans="1:5" ht="12.75">
      <c r="A152" s="143"/>
      <c r="B152" s="143"/>
      <c r="C152" s="143"/>
      <c r="D152" s="143"/>
      <c r="E152" s="143"/>
    </row>
    <row r="153" spans="1:5" ht="12.75">
      <c r="A153" s="143"/>
      <c r="B153" s="143"/>
      <c r="C153" s="143"/>
      <c r="D153" s="143"/>
      <c r="E153" s="143"/>
    </row>
    <row r="154" spans="1:5" ht="12.75">
      <c r="A154" s="143"/>
      <c r="B154" s="143"/>
      <c r="C154" s="143"/>
      <c r="D154" s="143"/>
      <c r="E154" s="143"/>
    </row>
    <row r="155" spans="1:5" ht="12.75">
      <c r="A155" s="143"/>
      <c r="B155" s="143"/>
      <c r="C155" s="143"/>
      <c r="D155" s="143"/>
      <c r="E155" s="143"/>
    </row>
    <row r="156" spans="1:5" ht="12.75">
      <c r="A156" s="143"/>
      <c r="B156" s="143"/>
      <c r="C156" s="143"/>
      <c r="D156" s="143"/>
      <c r="E156" s="143"/>
    </row>
    <row r="157" spans="1:5" ht="12.75">
      <c r="A157" s="143"/>
      <c r="B157" s="143"/>
      <c r="C157" s="143"/>
      <c r="D157" s="143"/>
      <c r="E157" s="143"/>
    </row>
    <row r="158" spans="1:5" ht="12.75">
      <c r="A158" s="143"/>
      <c r="B158" s="143"/>
      <c r="C158" s="143"/>
      <c r="D158" s="143"/>
      <c r="E158" s="143"/>
    </row>
    <row r="159" spans="1:5" ht="12.75">
      <c r="A159" s="143"/>
      <c r="B159" s="143"/>
      <c r="C159" s="143"/>
      <c r="D159" s="143"/>
      <c r="E159" s="143"/>
    </row>
    <row r="160" spans="1:5" ht="12.75">
      <c r="A160" s="143"/>
      <c r="B160" s="143"/>
      <c r="C160" s="143"/>
      <c r="D160" s="143"/>
      <c r="E160" s="143"/>
    </row>
    <row r="161" spans="1:5" ht="12.75">
      <c r="A161" s="143"/>
      <c r="B161" s="143"/>
      <c r="C161" s="143"/>
      <c r="D161" s="143"/>
      <c r="E161" s="143"/>
    </row>
    <row r="162" spans="1:5" ht="12.75">
      <c r="A162" s="143"/>
      <c r="B162" s="143"/>
      <c r="C162" s="143"/>
      <c r="D162" s="143"/>
      <c r="E162" s="143"/>
    </row>
    <row r="163" spans="1:5" ht="12.75">
      <c r="A163" s="143"/>
      <c r="B163" s="143"/>
      <c r="C163" s="143"/>
      <c r="D163" s="143"/>
      <c r="E163" s="143"/>
    </row>
    <row r="164" spans="1:5" ht="12.75">
      <c r="A164" s="143"/>
      <c r="B164" s="143"/>
      <c r="C164" s="143"/>
      <c r="D164" s="143"/>
      <c r="E164" s="143"/>
    </row>
    <row r="165" spans="1:5" ht="12.75">
      <c r="A165" s="143"/>
      <c r="B165" s="143"/>
      <c r="C165" s="143"/>
      <c r="D165" s="143"/>
      <c r="E165" s="143"/>
    </row>
    <row r="166" spans="1:5" ht="12.75">
      <c r="A166" s="143"/>
      <c r="B166" s="143"/>
      <c r="C166" s="143"/>
      <c r="D166" s="143"/>
      <c r="E166" s="143"/>
    </row>
    <row r="167" spans="1:5" ht="12.75">
      <c r="A167" s="143"/>
      <c r="B167" s="143"/>
      <c r="C167" s="143"/>
      <c r="D167" s="143"/>
      <c r="E167" s="143"/>
    </row>
    <row r="168" spans="1:5" ht="12.75">
      <c r="A168" s="143"/>
      <c r="B168" s="143"/>
      <c r="C168" s="143"/>
      <c r="D168" s="143"/>
      <c r="E168" s="143"/>
    </row>
    <row r="169" spans="1:5" ht="12.75">
      <c r="A169" s="143"/>
      <c r="B169" s="143"/>
      <c r="C169" s="143"/>
      <c r="D169" s="143"/>
      <c r="E169" s="143"/>
    </row>
    <row r="170" spans="1:5" ht="12.75">
      <c r="A170" s="143"/>
      <c r="B170" s="143"/>
      <c r="C170" s="143"/>
      <c r="D170" s="143"/>
      <c r="E170" s="143"/>
    </row>
    <row r="171" spans="1:5" ht="12.75">
      <c r="A171" s="143"/>
      <c r="B171" s="143"/>
      <c r="C171" s="143"/>
      <c r="D171" s="143"/>
      <c r="E171" s="143"/>
    </row>
    <row r="172" spans="1:5" ht="12.75">
      <c r="A172" s="143"/>
      <c r="B172" s="143"/>
      <c r="C172" s="143"/>
      <c r="D172" s="143"/>
      <c r="E172" s="143"/>
    </row>
    <row r="173" spans="1:5" ht="12.75">
      <c r="A173" s="143"/>
      <c r="B173" s="143"/>
      <c r="C173" s="143"/>
      <c r="D173" s="143"/>
      <c r="E173" s="143"/>
    </row>
    <row r="174" spans="1:5" ht="12.75">
      <c r="A174" s="143"/>
      <c r="B174" s="143"/>
      <c r="C174" s="143"/>
      <c r="D174" s="143"/>
      <c r="E174" s="143"/>
    </row>
    <row r="175" spans="1:5" ht="12.75">
      <c r="A175" s="143"/>
      <c r="B175" s="143"/>
      <c r="C175" s="143"/>
      <c r="D175" s="143"/>
      <c r="E175" s="143"/>
    </row>
    <row r="176" spans="1:5" ht="12.75">
      <c r="A176" s="143"/>
      <c r="B176" s="143"/>
      <c r="C176" s="143"/>
      <c r="D176" s="143"/>
      <c r="E176" s="143"/>
    </row>
    <row r="177" spans="1:5" ht="12.75">
      <c r="A177" s="143"/>
      <c r="B177" s="143"/>
      <c r="C177" s="143"/>
      <c r="D177" s="143"/>
      <c r="E177" s="143"/>
    </row>
    <row r="178" spans="1:5" ht="12.75">
      <c r="A178" s="143"/>
      <c r="B178" s="143"/>
      <c r="C178" s="143"/>
      <c r="D178" s="143"/>
      <c r="E178" s="143"/>
    </row>
    <row r="179" spans="1:5" ht="12.75">
      <c r="A179" s="143"/>
      <c r="B179" s="143"/>
      <c r="C179" s="143"/>
      <c r="D179" s="143"/>
      <c r="E179" s="143"/>
    </row>
    <row r="180" spans="1:5" ht="12.75">
      <c r="A180" s="143"/>
      <c r="B180" s="143"/>
      <c r="C180" s="143"/>
      <c r="D180" s="143"/>
      <c r="E180" s="143"/>
    </row>
    <row r="181" spans="1:5" ht="12.75">
      <c r="A181" s="143"/>
      <c r="B181" s="143"/>
      <c r="C181" s="143"/>
      <c r="D181" s="143"/>
      <c r="E181" s="143"/>
    </row>
    <row r="182" spans="1:5" ht="12.75">
      <c r="A182" s="143"/>
      <c r="B182" s="143"/>
      <c r="C182" s="143"/>
      <c r="D182" s="143"/>
      <c r="E182" s="143"/>
    </row>
    <row r="183" spans="1:5" ht="12.75">
      <c r="A183" s="143"/>
      <c r="B183" s="143"/>
      <c r="C183" s="143"/>
      <c r="D183" s="143"/>
      <c r="E183" s="143"/>
    </row>
    <row r="184" spans="1:5" ht="12.75">
      <c r="A184" s="143"/>
      <c r="B184" s="143"/>
      <c r="C184" s="143"/>
      <c r="D184" s="143"/>
      <c r="E184" s="143"/>
    </row>
    <row r="185" spans="1:5" ht="12.75">
      <c r="A185" s="143"/>
      <c r="B185" s="143"/>
      <c r="C185" s="143"/>
      <c r="D185" s="143"/>
      <c r="E185" s="143"/>
    </row>
    <row r="186" spans="1:5" ht="12.75">
      <c r="A186" s="143"/>
      <c r="B186" s="143"/>
      <c r="C186" s="143"/>
      <c r="D186" s="143"/>
      <c r="E186" s="143"/>
    </row>
    <row r="187" spans="1:5" ht="12.75">
      <c r="A187" s="143"/>
      <c r="B187" s="143"/>
      <c r="C187" s="143"/>
      <c r="D187" s="143"/>
      <c r="E187" s="143"/>
    </row>
    <row r="188" spans="1:5" ht="12.75">
      <c r="A188" s="143"/>
      <c r="B188" s="143"/>
      <c r="C188" s="143"/>
      <c r="D188" s="143"/>
      <c r="E188" s="143"/>
    </row>
    <row r="189" spans="1:5" ht="12.75">
      <c r="A189" s="143"/>
      <c r="B189" s="143"/>
      <c r="C189" s="143"/>
      <c r="D189" s="143"/>
      <c r="E189" s="143"/>
    </row>
    <row r="190" spans="1:5" ht="12.75">
      <c r="A190" s="143"/>
      <c r="B190" s="143"/>
      <c r="C190" s="143"/>
      <c r="D190" s="143"/>
      <c r="E190" s="143"/>
    </row>
    <row r="191" spans="1:5" ht="12.75">
      <c r="A191" s="143"/>
      <c r="B191" s="143"/>
      <c r="C191" s="143"/>
      <c r="D191" s="143"/>
      <c r="E191" s="143"/>
    </row>
    <row r="192" spans="1:5" ht="12.75">
      <c r="A192" s="143"/>
      <c r="B192" s="143"/>
      <c r="C192" s="143"/>
      <c r="D192" s="143"/>
      <c r="E192" s="143"/>
    </row>
    <row r="193" spans="1:5" ht="12.75">
      <c r="A193" s="143"/>
      <c r="B193" s="143"/>
      <c r="C193" s="143"/>
      <c r="D193" s="143"/>
      <c r="E193" s="143"/>
    </row>
    <row r="194" spans="1:5" ht="12.75">
      <c r="A194" s="143"/>
      <c r="B194" s="143"/>
      <c r="C194" s="143"/>
      <c r="D194" s="143"/>
      <c r="E194" s="143"/>
    </row>
    <row r="195" spans="1:5" ht="12.75">
      <c r="A195" s="143"/>
      <c r="B195" s="143"/>
      <c r="C195" s="143"/>
      <c r="D195" s="143"/>
      <c r="E195" s="143"/>
    </row>
    <row r="196" spans="1:5" ht="12.75">
      <c r="A196" s="143"/>
      <c r="B196" s="143"/>
      <c r="C196" s="143"/>
      <c r="D196" s="143"/>
      <c r="E196" s="143"/>
    </row>
    <row r="197" spans="1:5" ht="12.75">
      <c r="A197" s="143"/>
      <c r="B197" s="143"/>
      <c r="C197" s="143"/>
      <c r="D197" s="143"/>
      <c r="E197" s="143"/>
    </row>
    <row r="198" spans="1:5" ht="12.75">
      <c r="A198" s="143"/>
      <c r="B198" s="143"/>
      <c r="C198" s="143"/>
      <c r="D198" s="143"/>
      <c r="E198" s="143"/>
    </row>
    <row r="199" spans="1:5" ht="12.75">
      <c r="A199" s="143"/>
      <c r="B199" s="143"/>
      <c r="C199" s="143"/>
      <c r="D199" s="143"/>
      <c r="E199" s="143"/>
    </row>
    <row r="200" spans="1:5" ht="12.75">
      <c r="A200" s="143"/>
      <c r="B200" s="143"/>
      <c r="C200" s="143"/>
      <c r="D200" s="143"/>
      <c r="E200" s="143"/>
    </row>
    <row r="201" spans="1:5" ht="12.75">
      <c r="A201" s="143"/>
      <c r="B201" s="143"/>
      <c r="C201" s="143"/>
      <c r="D201" s="143"/>
      <c r="E201" s="143"/>
    </row>
    <row r="202" spans="1:5" ht="12.75">
      <c r="A202" s="143"/>
      <c r="B202" s="143"/>
      <c r="C202" s="143"/>
      <c r="D202" s="143"/>
      <c r="E202" s="143"/>
    </row>
    <row r="203" spans="1:5" ht="12.75">
      <c r="A203" s="143"/>
      <c r="B203" s="143"/>
      <c r="C203" s="143"/>
      <c r="D203" s="143"/>
      <c r="E203" s="143"/>
    </row>
    <row r="204" spans="1:5" ht="12.75">
      <c r="A204" s="143"/>
      <c r="B204" s="143"/>
      <c r="C204" s="143"/>
      <c r="D204" s="143"/>
      <c r="E204" s="143"/>
    </row>
    <row r="205" spans="1:5" ht="12.75">
      <c r="A205" s="143"/>
      <c r="B205" s="143"/>
      <c r="C205" s="143"/>
      <c r="D205" s="143"/>
      <c r="E205" s="143"/>
    </row>
    <row r="206" spans="1:5" ht="12.75">
      <c r="A206" s="143"/>
      <c r="B206" s="143"/>
      <c r="C206" s="143"/>
      <c r="D206" s="143"/>
      <c r="E206" s="143"/>
    </row>
    <row r="207" spans="1:5" ht="12.75">
      <c r="A207" s="143"/>
      <c r="B207" s="143"/>
      <c r="C207" s="143"/>
      <c r="D207" s="143"/>
      <c r="E207" s="143"/>
    </row>
    <row r="208" spans="1:5" ht="12.75">
      <c r="A208" s="143"/>
      <c r="B208" s="143"/>
      <c r="C208" s="143"/>
      <c r="D208" s="143"/>
      <c r="E208" s="143"/>
    </row>
    <row r="209" spans="1:5" ht="12.75">
      <c r="A209" s="143"/>
      <c r="B209" s="143"/>
      <c r="C209" s="143"/>
      <c r="D209" s="143"/>
      <c r="E209" s="143"/>
    </row>
    <row r="210" spans="1:5" ht="12.75">
      <c r="A210" s="143"/>
      <c r="B210" s="143"/>
      <c r="C210" s="143"/>
      <c r="D210" s="143"/>
      <c r="E210" s="143"/>
    </row>
    <row r="211" spans="1:5" ht="12.75">
      <c r="A211" s="143"/>
      <c r="B211" s="143"/>
      <c r="C211" s="143"/>
      <c r="D211" s="143"/>
      <c r="E211" s="143"/>
    </row>
    <row r="212" spans="1:5" ht="12.75">
      <c r="A212" s="143"/>
      <c r="B212" s="143"/>
      <c r="C212" s="143"/>
      <c r="D212" s="143"/>
      <c r="E212" s="143"/>
    </row>
    <row r="213" spans="1:5" ht="12.75">
      <c r="A213" s="143"/>
      <c r="B213" s="143"/>
      <c r="C213" s="143"/>
      <c r="D213" s="143"/>
      <c r="E213" s="143"/>
    </row>
    <row r="214" spans="1:5" ht="12.75">
      <c r="A214" s="143"/>
      <c r="B214" s="143"/>
      <c r="C214" s="143"/>
      <c r="D214" s="143"/>
      <c r="E214" s="143"/>
    </row>
    <row r="215" spans="1:5" ht="12.75">
      <c r="A215" s="143"/>
      <c r="B215" s="143"/>
      <c r="C215" s="143"/>
      <c r="D215" s="143"/>
      <c r="E215" s="143"/>
    </row>
    <row r="216" spans="1:5" ht="12.75">
      <c r="A216" s="143"/>
      <c r="B216" s="143"/>
      <c r="C216" s="143"/>
      <c r="D216" s="143"/>
      <c r="E216" s="143"/>
    </row>
    <row r="217" spans="1:5" ht="12.75">
      <c r="A217" s="143"/>
      <c r="B217" s="143"/>
      <c r="C217" s="143"/>
      <c r="D217" s="143"/>
      <c r="E217" s="143"/>
    </row>
    <row r="218" spans="1:5" ht="12.75">
      <c r="A218" s="143"/>
      <c r="B218" s="143"/>
      <c r="C218" s="143"/>
      <c r="D218" s="143"/>
      <c r="E218" s="143"/>
    </row>
    <row r="219" spans="1:5" ht="12.75">
      <c r="A219" s="143"/>
      <c r="B219" s="143"/>
      <c r="C219" s="143"/>
      <c r="D219" s="143"/>
      <c r="E219" s="143"/>
    </row>
    <row r="220" spans="1:5" ht="12.75">
      <c r="A220" s="143"/>
      <c r="B220" s="143"/>
      <c r="C220" s="143"/>
      <c r="D220" s="143"/>
      <c r="E220" s="143"/>
    </row>
    <row r="221" spans="1:5" ht="12.75">
      <c r="A221" s="143"/>
      <c r="B221" s="143"/>
      <c r="C221" s="143"/>
      <c r="D221" s="143"/>
      <c r="E221" s="143"/>
    </row>
    <row r="222" spans="1:5" ht="12.75">
      <c r="A222" s="143"/>
      <c r="B222" s="143"/>
      <c r="C222" s="143"/>
      <c r="D222" s="143"/>
      <c r="E222" s="143"/>
    </row>
    <row r="223" spans="1:5" ht="12.75">
      <c r="A223" s="143"/>
      <c r="B223" s="143"/>
      <c r="C223" s="143"/>
      <c r="D223" s="143"/>
      <c r="E223" s="143"/>
    </row>
    <row r="224" spans="1:5" ht="12.75">
      <c r="A224" s="143"/>
      <c r="B224" s="143"/>
      <c r="C224" s="143"/>
      <c r="D224" s="143"/>
      <c r="E224" s="143"/>
    </row>
    <row r="225" spans="1:5" ht="12.75">
      <c r="A225" s="143"/>
      <c r="B225" s="143"/>
      <c r="C225" s="143"/>
      <c r="D225" s="143"/>
      <c r="E225" s="143"/>
    </row>
    <row r="226" spans="1:5" ht="12.75">
      <c r="A226" s="143"/>
      <c r="B226" s="143"/>
      <c r="C226" s="143"/>
      <c r="D226" s="143"/>
      <c r="E226" s="143"/>
    </row>
    <row r="227" spans="1:5" ht="12.75">
      <c r="A227" s="143"/>
      <c r="B227" s="143"/>
      <c r="C227" s="143"/>
      <c r="D227" s="143"/>
      <c r="E227" s="143"/>
    </row>
    <row r="228" spans="1:5" ht="12.75">
      <c r="A228" s="143"/>
      <c r="B228" s="143"/>
      <c r="C228" s="143"/>
      <c r="D228" s="143"/>
      <c r="E228" s="143"/>
    </row>
    <row r="229" spans="1:5" ht="12.75">
      <c r="A229" s="143"/>
      <c r="B229" s="143"/>
      <c r="C229" s="143"/>
      <c r="D229" s="143"/>
      <c r="E229" s="143"/>
    </row>
    <row r="230" spans="1:5" ht="12.75">
      <c r="A230" s="143"/>
      <c r="B230" s="143"/>
      <c r="C230" s="143"/>
      <c r="D230" s="143"/>
      <c r="E230" s="143"/>
    </row>
    <row r="231" spans="1:5" ht="12.75">
      <c r="A231" s="143"/>
      <c r="B231" s="143"/>
      <c r="C231" s="143"/>
      <c r="D231" s="143"/>
      <c r="E231" s="143"/>
    </row>
    <row r="232" spans="1:5" ht="12.75">
      <c r="A232" s="143"/>
      <c r="B232" s="143"/>
      <c r="C232" s="143"/>
      <c r="D232" s="143"/>
      <c r="E232" s="143"/>
    </row>
    <row r="233" spans="1:5" ht="12.75">
      <c r="A233" s="143"/>
      <c r="B233" s="143"/>
      <c r="C233" s="143"/>
      <c r="D233" s="143"/>
      <c r="E233" s="143"/>
    </row>
    <row r="234" spans="1:5" ht="12.75">
      <c r="A234" s="143"/>
      <c r="B234" s="143"/>
      <c r="C234" s="143"/>
      <c r="D234" s="143"/>
      <c r="E234" s="143"/>
    </row>
    <row r="235" spans="1:5" ht="12.75">
      <c r="A235" s="143"/>
      <c r="B235" s="143"/>
      <c r="C235" s="143"/>
      <c r="D235" s="143"/>
      <c r="E235" s="143"/>
    </row>
    <row r="236" spans="1:5" ht="12.75">
      <c r="A236" s="143"/>
      <c r="B236" s="143"/>
      <c r="C236" s="143"/>
      <c r="D236" s="143"/>
      <c r="E236" s="143"/>
    </row>
    <row r="237" spans="1:5" ht="12.75">
      <c r="A237" s="143"/>
      <c r="B237" s="143"/>
      <c r="C237" s="143"/>
      <c r="D237" s="143"/>
      <c r="E237" s="143"/>
    </row>
    <row r="238" spans="1:5" ht="12.75">
      <c r="A238" s="143"/>
      <c r="B238" s="143"/>
      <c r="C238" s="143"/>
      <c r="D238" s="143"/>
      <c r="E238" s="143"/>
    </row>
    <row r="239" spans="1:5" ht="12.75">
      <c r="A239" s="143"/>
      <c r="B239" s="143"/>
      <c r="C239" s="143"/>
      <c r="D239" s="143"/>
      <c r="E239" s="143"/>
    </row>
    <row r="240" spans="1:5" ht="12.75">
      <c r="A240" s="143"/>
      <c r="B240" s="143"/>
      <c r="C240" s="143"/>
      <c r="D240" s="143"/>
      <c r="E240" s="143"/>
    </row>
    <row r="241" spans="1:5" ht="12.75">
      <c r="A241" s="143"/>
      <c r="B241" s="143"/>
      <c r="C241" s="143"/>
      <c r="D241" s="143"/>
      <c r="E241" s="143"/>
    </row>
    <row r="242" spans="1:5" ht="12.75">
      <c r="A242" s="143"/>
      <c r="B242" s="143"/>
      <c r="C242" s="143"/>
      <c r="D242" s="143"/>
      <c r="E242" s="143"/>
    </row>
    <row r="243" spans="1:5" ht="12.75">
      <c r="A243" s="143"/>
      <c r="B243" s="143"/>
      <c r="C243" s="143"/>
      <c r="D243" s="143"/>
      <c r="E243" s="143"/>
    </row>
    <row r="244" spans="1:5" ht="12.75">
      <c r="A244" s="143"/>
      <c r="B244" s="143"/>
      <c r="C244" s="143"/>
      <c r="D244" s="143"/>
      <c r="E244" s="143"/>
    </row>
    <row r="245" spans="1:5" ht="12.75">
      <c r="A245" s="143"/>
      <c r="B245" s="143"/>
      <c r="C245" s="143"/>
      <c r="D245" s="143"/>
      <c r="E245" s="143"/>
    </row>
    <row r="246" spans="1:5" ht="12.75">
      <c r="A246" s="143"/>
      <c r="B246" s="143"/>
      <c r="C246" s="143"/>
      <c r="D246" s="143"/>
      <c r="E246" s="143"/>
    </row>
    <row r="247" spans="1:5" ht="12.75">
      <c r="A247" s="143"/>
      <c r="B247" s="143"/>
      <c r="C247" s="143"/>
      <c r="D247" s="143"/>
      <c r="E247" s="143"/>
    </row>
    <row r="248" spans="1:5" ht="12.75">
      <c r="A248" s="143"/>
      <c r="B248" s="143"/>
      <c r="C248" s="143"/>
      <c r="D248" s="143"/>
      <c r="E248" s="143"/>
    </row>
    <row r="249" spans="1:5" ht="12.75">
      <c r="A249" s="143"/>
      <c r="B249" s="143"/>
      <c r="C249" s="143"/>
      <c r="D249" s="143"/>
      <c r="E249" s="143"/>
    </row>
    <row r="250" spans="1:5" ht="12.75">
      <c r="A250" s="143"/>
      <c r="B250" s="143"/>
      <c r="C250" s="143"/>
      <c r="D250" s="143"/>
      <c r="E250" s="143"/>
    </row>
    <row r="251" spans="1:5" ht="12.75">
      <c r="A251" s="143"/>
      <c r="B251" s="143"/>
      <c r="C251" s="143"/>
      <c r="D251" s="143"/>
      <c r="E251" s="143"/>
    </row>
    <row r="252" spans="1:5" ht="12.75">
      <c r="A252" s="143"/>
      <c r="B252" s="143"/>
      <c r="C252" s="143"/>
      <c r="D252" s="143"/>
      <c r="E252" s="143"/>
    </row>
    <row r="253" spans="1:5" ht="12.75">
      <c r="A253" s="143"/>
      <c r="B253" s="143"/>
      <c r="C253" s="143"/>
      <c r="D253" s="143"/>
      <c r="E253" s="143"/>
    </row>
    <row r="254" spans="1:5" ht="12.75">
      <c r="A254" s="143"/>
      <c r="B254" s="143"/>
      <c r="C254" s="143"/>
      <c r="D254" s="143"/>
      <c r="E254" s="143"/>
    </row>
    <row r="255" spans="1:5" ht="12.75">
      <c r="A255" s="143"/>
      <c r="B255" s="143"/>
      <c r="C255" s="143"/>
      <c r="D255" s="143"/>
      <c r="E255" s="143"/>
    </row>
    <row r="256" spans="1:5" ht="12.75">
      <c r="A256" s="143"/>
      <c r="B256" s="143"/>
      <c r="C256" s="143"/>
      <c r="D256" s="143"/>
      <c r="E256" s="143"/>
    </row>
    <row r="257" spans="1:5" ht="12.75">
      <c r="A257" s="143"/>
      <c r="B257" s="143"/>
      <c r="C257" s="143"/>
      <c r="D257" s="143"/>
      <c r="E257" s="143"/>
    </row>
    <row r="258" spans="1:5" ht="12.75">
      <c r="A258" s="143"/>
      <c r="B258" s="143"/>
      <c r="C258" s="143"/>
      <c r="D258" s="143"/>
      <c r="E258" s="143"/>
    </row>
    <row r="259" spans="1:5" ht="12.75">
      <c r="A259" s="143"/>
      <c r="B259" s="143"/>
      <c r="C259" s="143"/>
      <c r="D259" s="143"/>
      <c r="E259" s="143"/>
    </row>
    <row r="260" spans="1:5" ht="12.75">
      <c r="A260" s="143"/>
      <c r="B260" s="143"/>
      <c r="C260" s="143"/>
      <c r="D260" s="143"/>
      <c r="E260" s="143"/>
    </row>
    <row r="261" spans="1:5" ht="12.75">
      <c r="A261" s="143"/>
      <c r="B261" s="143"/>
      <c r="C261" s="143"/>
      <c r="D261" s="143"/>
      <c r="E261" s="143"/>
    </row>
    <row r="262" spans="1:5" ht="12.75">
      <c r="A262" s="143"/>
      <c r="B262" s="143"/>
      <c r="C262" s="143"/>
      <c r="D262" s="143"/>
      <c r="E262" s="143"/>
    </row>
    <row r="263" spans="1:5" ht="12.75">
      <c r="A263" s="143"/>
      <c r="B263" s="143"/>
      <c r="C263" s="143"/>
      <c r="D263" s="143"/>
      <c r="E263" s="143"/>
    </row>
    <row r="264" spans="1:5" ht="12.75">
      <c r="A264" s="143"/>
      <c r="B264" s="143"/>
      <c r="C264" s="143"/>
      <c r="D264" s="143"/>
      <c r="E264" s="143"/>
    </row>
    <row r="265" spans="1:5" ht="12.75">
      <c r="A265" s="143"/>
      <c r="B265" s="143"/>
      <c r="C265" s="143"/>
      <c r="D265" s="143"/>
      <c r="E265" s="143"/>
    </row>
    <row r="266" spans="1:5" ht="12.75">
      <c r="A266" s="143"/>
      <c r="B266" s="143"/>
      <c r="C266" s="143"/>
      <c r="D266" s="143"/>
      <c r="E266" s="143"/>
    </row>
    <row r="267" spans="1:5" ht="12.75">
      <c r="A267" s="143"/>
      <c r="B267" s="143"/>
      <c r="C267" s="143"/>
      <c r="D267" s="143"/>
      <c r="E267" s="143"/>
    </row>
    <row r="268" spans="1:5" ht="12.75">
      <c r="A268" s="143"/>
      <c r="B268" s="143"/>
      <c r="C268" s="143"/>
      <c r="D268" s="143"/>
      <c r="E268" s="143"/>
    </row>
    <row r="269" spans="1:5" ht="12.75">
      <c r="A269" s="143"/>
      <c r="B269" s="143"/>
      <c r="C269" s="143"/>
      <c r="D269" s="143"/>
      <c r="E269" s="143"/>
    </row>
    <row r="270" spans="1:5" ht="12.75">
      <c r="A270" s="143"/>
      <c r="B270" s="143"/>
      <c r="C270" s="143"/>
      <c r="D270" s="143"/>
      <c r="E270" s="143"/>
    </row>
    <row r="271" spans="1:5" ht="12.75">
      <c r="A271" s="143"/>
      <c r="B271" s="143"/>
      <c r="C271" s="143"/>
      <c r="D271" s="143"/>
      <c r="E271" s="143"/>
    </row>
    <row r="272" spans="1:5" ht="12.75">
      <c r="A272" s="143"/>
      <c r="B272" s="143"/>
      <c r="C272" s="143"/>
      <c r="D272" s="143"/>
      <c r="E272" s="143"/>
    </row>
    <row r="273" spans="1:5" ht="12.75">
      <c r="A273" s="143"/>
      <c r="B273" s="143"/>
      <c r="C273" s="143"/>
      <c r="D273" s="143"/>
      <c r="E273" s="143"/>
    </row>
    <row r="274" spans="1:5" ht="12.75">
      <c r="A274" s="143"/>
      <c r="B274" s="143"/>
      <c r="C274" s="143"/>
      <c r="D274" s="143"/>
      <c r="E274" s="143"/>
    </row>
    <row r="275" spans="1:5" ht="12.75">
      <c r="A275" s="143"/>
      <c r="B275" s="143"/>
      <c r="C275" s="143"/>
      <c r="D275" s="143"/>
      <c r="E275" s="143"/>
    </row>
    <row r="276" spans="1:5" ht="12.75">
      <c r="A276" s="143"/>
      <c r="B276" s="143"/>
      <c r="C276" s="143"/>
      <c r="D276" s="143"/>
      <c r="E276" s="143"/>
    </row>
    <row r="277" spans="1:5" ht="12.75">
      <c r="A277" s="143"/>
      <c r="B277" s="143"/>
      <c r="C277" s="143"/>
      <c r="D277" s="143"/>
      <c r="E277" s="143"/>
    </row>
    <row r="278" spans="1:5" ht="12.75">
      <c r="A278" s="143"/>
      <c r="B278" s="143"/>
      <c r="C278" s="143"/>
      <c r="D278" s="143"/>
      <c r="E278" s="143"/>
    </row>
    <row r="279" spans="1:5" ht="12.75">
      <c r="A279" s="143"/>
      <c r="B279" s="143"/>
      <c r="C279" s="143"/>
      <c r="D279" s="143"/>
      <c r="E279" s="143"/>
    </row>
    <row r="280" spans="1:5" ht="12.75">
      <c r="A280" s="143"/>
      <c r="B280" s="143"/>
      <c r="C280" s="143"/>
      <c r="D280" s="143"/>
      <c r="E280" s="143"/>
    </row>
    <row r="281" spans="1:5" ht="12.75">
      <c r="A281" s="143"/>
      <c r="B281" s="143"/>
      <c r="C281" s="143"/>
      <c r="D281" s="143"/>
      <c r="E281" s="143"/>
    </row>
    <row r="282" spans="1:5" ht="12.75">
      <c r="A282" s="143"/>
      <c r="B282" s="143"/>
      <c r="C282" s="143"/>
      <c r="D282" s="143"/>
      <c r="E282" s="143"/>
    </row>
    <row r="283" spans="1:5" ht="12.75">
      <c r="A283" s="143"/>
      <c r="B283" s="143"/>
      <c r="C283" s="143"/>
      <c r="D283" s="143"/>
      <c r="E283" s="143"/>
    </row>
    <row r="284" spans="1:5" ht="12.75">
      <c r="A284" s="143"/>
      <c r="B284" s="143"/>
      <c r="C284" s="143"/>
      <c r="D284" s="143"/>
      <c r="E284" s="143"/>
    </row>
    <row r="285" spans="1:5" ht="12.75">
      <c r="A285" s="143"/>
      <c r="B285" s="143"/>
      <c r="C285" s="143"/>
      <c r="D285" s="143"/>
      <c r="E285" s="143"/>
    </row>
    <row r="286" spans="1:5" ht="12.75">
      <c r="A286" s="143"/>
      <c r="B286" s="143"/>
      <c r="C286" s="143"/>
      <c r="D286" s="143"/>
      <c r="E286" s="143"/>
    </row>
    <row r="287" spans="1:5" ht="12.75">
      <c r="A287" s="143"/>
      <c r="B287" s="143"/>
      <c r="C287" s="143"/>
      <c r="D287" s="143"/>
      <c r="E287" s="143"/>
    </row>
    <row r="288" spans="1:5" ht="12.75">
      <c r="A288" s="143"/>
      <c r="B288" s="143"/>
      <c r="C288" s="143"/>
      <c r="D288" s="143"/>
      <c r="E288" s="143"/>
    </row>
    <row r="289" spans="1:5" ht="12.75">
      <c r="A289" s="143"/>
      <c r="B289" s="143"/>
      <c r="C289" s="143"/>
      <c r="D289" s="143"/>
      <c r="E289" s="143"/>
    </row>
    <row r="290" spans="1:5" ht="12.75">
      <c r="A290" s="143"/>
      <c r="B290" s="143"/>
      <c r="C290" s="143"/>
      <c r="D290" s="143"/>
      <c r="E290" s="143"/>
    </row>
    <row r="291" spans="1:5" ht="12.75">
      <c r="A291" s="143"/>
      <c r="B291" s="143"/>
      <c r="C291" s="143"/>
      <c r="D291" s="143"/>
      <c r="E291" s="143"/>
    </row>
    <row r="292" spans="1:5" ht="12.75">
      <c r="A292" s="143"/>
      <c r="B292" s="143"/>
      <c r="C292" s="143"/>
      <c r="D292" s="143"/>
      <c r="E292" s="143"/>
    </row>
    <row r="293" spans="1:5" ht="12.75">
      <c r="A293" s="143"/>
      <c r="B293" s="143"/>
      <c r="C293" s="143"/>
      <c r="D293" s="143"/>
      <c r="E293" s="143"/>
    </row>
    <row r="294" spans="1:5" ht="12.75">
      <c r="A294" s="143"/>
      <c r="B294" s="143"/>
      <c r="C294" s="143"/>
      <c r="D294" s="143"/>
      <c r="E294" s="143"/>
    </row>
    <row r="295" spans="1:5" ht="12.75">
      <c r="A295" s="143"/>
      <c r="B295" s="143"/>
      <c r="C295" s="143"/>
      <c r="D295" s="143"/>
      <c r="E295" s="143"/>
    </row>
    <row r="296" spans="1:5" ht="12.75">
      <c r="A296" s="143"/>
      <c r="B296" s="143"/>
      <c r="C296" s="143"/>
      <c r="D296" s="143"/>
      <c r="E296" s="143"/>
    </row>
    <row r="297" spans="1:5" ht="12.75">
      <c r="A297" s="143"/>
      <c r="B297" s="143"/>
      <c r="C297" s="143"/>
      <c r="D297" s="143"/>
      <c r="E297" s="143"/>
    </row>
    <row r="298" spans="1:5" ht="12.75">
      <c r="A298" s="143"/>
      <c r="B298" s="143"/>
      <c r="C298" s="143"/>
      <c r="D298" s="143"/>
      <c r="E298" s="143"/>
    </row>
    <row r="299" spans="1:5" ht="12.75">
      <c r="A299" s="143"/>
      <c r="B299" s="143"/>
      <c r="C299" s="143"/>
      <c r="D299" s="143"/>
      <c r="E299" s="143"/>
    </row>
    <row r="300" spans="1:5" ht="12.75">
      <c r="A300" s="143"/>
      <c r="B300" s="143"/>
      <c r="C300" s="143"/>
      <c r="D300" s="143"/>
      <c r="E300" s="143"/>
    </row>
    <row r="301" spans="1:5" ht="12.75">
      <c r="A301" s="143"/>
      <c r="B301" s="143"/>
      <c r="C301" s="143"/>
      <c r="D301" s="143"/>
      <c r="E301" s="143"/>
    </row>
    <row r="302" spans="1:5" ht="12.75">
      <c r="A302" s="143"/>
      <c r="B302" s="143"/>
      <c r="C302" s="143"/>
      <c r="D302" s="143"/>
      <c r="E302" s="143"/>
    </row>
    <row r="303" spans="1:5" ht="12.75">
      <c r="A303" s="143"/>
      <c r="B303" s="143"/>
      <c r="C303" s="143"/>
      <c r="D303" s="143"/>
      <c r="E303" s="143"/>
    </row>
    <row r="304" spans="1:5" ht="12.75">
      <c r="A304" s="143"/>
      <c r="B304" s="143"/>
      <c r="C304" s="143"/>
      <c r="D304" s="143"/>
      <c r="E304" s="143"/>
    </row>
    <row r="305" spans="1:5" ht="12.75">
      <c r="A305" s="143"/>
      <c r="B305" s="143"/>
      <c r="C305" s="143"/>
      <c r="D305" s="143"/>
      <c r="E305" s="143"/>
    </row>
    <row r="306" spans="1:5" ht="12.75">
      <c r="A306" s="143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43"/>
      <c r="B309" s="143"/>
      <c r="C309" s="143"/>
      <c r="D309" s="143"/>
      <c r="E309" s="143"/>
    </row>
    <row r="310" spans="1:5" ht="12.75">
      <c r="A310" s="143"/>
      <c r="B310" s="143"/>
      <c r="C310" s="143"/>
      <c r="D310" s="143"/>
      <c r="E310" s="143"/>
    </row>
    <row r="311" spans="1:5" ht="12.75">
      <c r="A311" s="143"/>
      <c r="B311" s="143"/>
      <c r="C311" s="143"/>
      <c r="D311" s="143"/>
      <c r="E311" s="143"/>
    </row>
    <row r="312" spans="1:5" ht="12.75">
      <c r="A312" s="143"/>
      <c r="B312" s="143"/>
      <c r="C312" s="143"/>
      <c r="D312" s="143"/>
      <c r="E312" s="143"/>
    </row>
    <row r="313" spans="1:5" ht="12.75">
      <c r="A313" s="143"/>
      <c r="B313" s="143"/>
      <c r="C313" s="143"/>
      <c r="D313" s="143"/>
      <c r="E313" s="143"/>
    </row>
    <row r="314" spans="1:5" ht="12.75">
      <c r="A314" s="143"/>
      <c r="B314" s="143"/>
      <c r="C314" s="143"/>
      <c r="D314" s="143"/>
      <c r="E314" s="143"/>
    </row>
    <row r="315" spans="1:5" ht="12.75">
      <c r="A315" s="143"/>
      <c r="B315" s="143"/>
      <c r="C315" s="143"/>
      <c r="D315" s="143"/>
      <c r="E315" s="143"/>
    </row>
    <row r="316" spans="1:5" ht="12.75">
      <c r="A316" s="143"/>
      <c r="B316" s="143"/>
      <c r="C316" s="143"/>
      <c r="D316" s="143"/>
      <c r="E316" s="143"/>
    </row>
    <row r="317" spans="1:5" ht="12.75">
      <c r="A317" s="143"/>
      <c r="B317" s="143"/>
      <c r="C317" s="143"/>
      <c r="D317" s="143"/>
      <c r="E317" s="143"/>
    </row>
    <row r="318" spans="1:5" ht="12.75">
      <c r="A318" s="143"/>
      <c r="B318" s="143"/>
      <c r="C318" s="143"/>
      <c r="D318" s="143"/>
      <c r="E318" s="143"/>
    </row>
    <row r="319" spans="1:5" ht="12.75">
      <c r="A319" s="143"/>
      <c r="B319" s="143"/>
      <c r="C319" s="143"/>
      <c r="D319" s="143"/>
      <c r="E319" s="143"/>
    </row>
    <row r="320" spans="1:5" ht="12.75">
      <c r="A320" s="143"/>
      <c r="B320" s="143"/>
      <c r="C320" s="143"/>
      <c r="D320" s="143"/>
      <c r="E320" s="143"/>
    </row>
    <row r="321" spans="1:5" ht="12.75">
      <c r="A321" s="143"/>
      <c r="B321" s="143"/>
      <c r="C321" s="143"/>
      <c r="D321" s="143"/>
      <c r="E321" s="143"/>
    </row>
    <row r="322" spans="1:5" ht="12.75">
      <c r="A322" s="143"/>
      <c r="B322" s="143"/>
      <c r="C322" s="143"/>
      <c r="D322" s="143"/>
      <c r="E322" s="143"/>
    </row>
    <row r="323" spans="1:5" ht="12.75">
      <c r="A323" s="143"/>
      <c r="B323" s="143"/>
      <c r="C323" s="143"/>
      <c r="D323" s="143"/>
      <c r="E323" s="143"/>
    </row>
    <row r="324" spans="1:5" ht="12.75">
      <c r="A324" s="143"/>
      <c r="B324" s="143"/>
      <c r="C324" s="143"/>
      <c r="D324" s="143"/>
      <c r="E324" s="143"/>
    </row>
    <row r="325" spans="1:5" ht="12.75">
      <c r="A325" s="143"/>
      <c r="B325" s="143"/>
      <c r="C325" s="143"/>
      <c r="D325" s="143"/>
      <c r="E325" s="143"/>
    </row>
    <row r="326" spans="1:5" ht="12.75">
      <c r="A326" s="143"/>
      <c r="B326" s="143"/>
      <c r="C326" s="143"/>
      <c r="D326" s="143"/>
      <c r="E326" s="143"/>
    </row>
    <row r="327" spans="1:5" ht="12.75">
      <c r="A327" s="143"/>
      <c r="B327" s="143"/>
      <c r="C327" s="143"/>
      <c r="D327" s="143"/>
      <c r="E327" s="143"/>
    </row>
    <row r="328" spans="1:5" ht="12.75">
      <c r="A328" s="143"/>
      <c r="B328" s="143"/>
      <c r="C328" s="143"/>
      <c r="D328" s="143"/>
      <c r="E328" s="143"/>
    </row>
    <row r="329" spans="1:5" ht="12.75">
      <c r="A329" s="143"/>
      <c r="B329" s="143"/>
      <c r="C329" s="143"/>
      <c r="D329" s="143"/>
      <c r="E329" s="143"/>
    </row>
    <row r="330" spans="1:5" ht="12.75">
      <c r="A330" s="143"/>
      <c r="B330" s="143"/>
      <c r="C330" s="143"/>
      <c r="D330" s="143"/>
      <c r="E330" s="143"/>
    </row>
    <row r="331" spans="1:5" ht="12.75">
      <c r="A331" s="143"/>
      <c r="B331" s="143"/>
      <c r="C331" s="143"/>
      <c r="D331" s="143"/>
      <c r="E331" s="143"/>
    </row>
    <row r="332" spans="1:5" ht="12.75">
      <c r="A332" s="143"/>
      <c r="B332" s="143"/>
      <c r="C332" s="143"/>
      <c r="D332" s="143"/>
      <c r="E332" s="143"/>
    </row>
    <row r="333" spans="1:5" ht="12.75">
      <c r="A333" s="143"/>
      <c r="B333" s="143"/>
      <c r="C333" s="143"/>
      <c r="D333" s="143"/>
      <c r="E333" s="143"/>
    </row>
    <row r="334" spans="1:5" ht="12.75">
      <c r="A334" s="143"/>
      <c r="B334" s="143"/>
      <c r="C334" s="143"/>
      <c r="D334" s="143"/>
      <c r="E334" s="143"/>
    </row>
    <row r="335" spans="1:5" ht="12.75">
      <c r="A335" s="143"/>
      <c r="B335" s="143"/>
      <c r="C335" s="143"/>
      <c r="D335" s="143"/>
      <c r="E335" s="143"/>
    </row>
    <row r="336" spans="1:5" ht="12.75">
      <c r="A336" s="143"/>
      <c r="B336" s="143"/>
      <c r="C336" s="143"/>
      <c r="D336" s="143"/>
      <c r="E336" s="143"/>
    </row>
    <row r="337" spans="1:5" ht="12.75">
      <c r="A337" s="143"/>
      <c r="B337" s="143"/>
      <c r="C337" s="143"/>
      <c r="D337" s="143"/>
      <c r="E337" s="143"/>
    </row>
    <row r="338" spans="1:5" ht="12.75">
      <c r="A338" s="143"/>
      <c r="B338" s="143"/>
      <c r="C338" s="143"/>
      <c r="D338" s="143"/>
      <c r="E338" s="143"/>
    </row>
    <row r="339" spans="1:5" ht="12.75">
      <c r="A339" s="143"/>
      <c r="B339" s="143"/>
      <c r="C339" s="143"/>
      <c r="D339" s="143"/>
      <c r="E339" s="143"/>
    </row>
    <row r="340" spans="1:5" ht="12.75">
      <c r="A340" s="143"/>
      <c r="B340" s="143"/>
      <c r="C340" s="143"/>
      <c r="D340" s="143"/>
      <c r="E340" s="143"/>
    </row>
    <row r="341" spans="1:5" ht="12.75">
      <c r="A341" s="143"/>
      <c r="B341" s="143"/>
      <c r="C341" s="143"/>
      <c r="D341" s="143"/>
      <c r="E341" s="143"/>
    </row>
    <row r="342" spans="1:5" ht="12.75">
      <c r="A342" s="143"/>
      <c r="B342" s="143"/>
      <c r="C342" s="143"/>
      <c r="D342" s="143"/>
      <c r="E342" s="143"/>
    </row>
    <row r="343" spans="1:5" ht="12.75">
      <c r="A343" s="143"/>
      <c r="B343" s="143"/>
      <c r="C343" s="143"/>
      <c r="D343" s="143"/>
      <c r="E343" s="143"/>
    </row>
    <row r="344" spans="1:5" ht="12.75">
      <c r="A344" s="143"/>
      <c r="B344" s="143"/>
      <c r="C344" s="143"/>
      <c r="D344" s="143"/>
      <c r="E344" s="143"/>
    </row>
    <row r="345" spans="1:5" ht="12.75">
      <c r="A345" s="143"/>
      <c r="B345" s="143"/>
      <c r="C345" s="143"/>
      <c r="D345" s="143"/>
      <c r="E345" s="143"/>
    </row>
    <row r="346" spans="1:5" ht="12.75">
      <c r="A346" s="143"/>
      <c r="B346" s="143"/>
      <c r="C346" s="143"/>
      <c r="D346" s="143"/>
      <c r="E346" s="143"/>
    </row>
    <row r="347" spans="1:5" ht="12.75">
      <c r="A347" s="143"/>
      <c r="B347" s="143"/>
      <c r="C347" s="143"/>
      <c r="D347" s="143"/>
      <c r="E347" s="143"/>
    </row>
    <row r="348" spans="1:5" ht="12.75">
      <c r="A348" s="143"/>
      <c r="B348" s="143"/>
      <c r="C348" s="143"/>
      <c r="D348" s="143"/>
      <c r="E348" s="143"/>
    </row>
    <row r="349" spans="1:5" ht="12.75">
      <c r="A349" s="143"/>
      <c r="B349" s="143"/>
      <c r="C349" s="143"/>
      <c r="D349" s="143"/>
      <c r="E349" s="143"/>
    </row>
    <row r="350" spans="1:5" ht="12.75">
      <c r="A350" s="143"/>
      <c r="B350" s="143"/>
      <c r="C350" s="143"/>
      <c r="D350" s="143"/>
      <c r="E350" s="143"/>
    </row>
    <row r="351" spans="1:5" ht="12.75">
      <c r="A351" s="143"/>
      <c r="B351" s="143"/>
      <c r="C351" s="143"/>
      <c r="D351" s="143"/>
      <c r="E351" s="143"/>
    </row>
    <row r="352" spans="1:5" ht="12.75">
      <c r="A352" s="143"/>
      <c r="B352" s="143"/>
      <c r="C352" s="143"/>
      <c r="D352" s="143"/>
      <c r="E352" s="143"/>
    </row>
    <row r="353" spans="1:5" ht="12.75">
      <c r="A353" s="143"/>
      <c r="B353" s="143"/>
      <c r="C353" s="143"/>
      <c r="D353" s="143"/>
      <c r="E353" s="143"/>
    </row>
    <row r="354" spans="1:5" ht="12.75">
      <c r="A354" s="143"/>
      <c r="B354" s="143"/>
      <c r="C354" s="143"/>
      <c r="D354" s="143"/>
      <c r="E354" s="143"/>
    </row>
    <row r="355" spans="1:5" ht="12.75">
      <c r="A355" s="143"/>
      <c r="B355" s="143"/>
      <c r="C355" s="143"/>
      <c r="D355" s="143"/>
      <c r="E355" s="143"/>
    </row>
    <row r="356" spans="1:5" ht="12.75">
      <c r="A356" s="143"/>
      <c r="B356" s="143"/>
      <c r="C356" s="143"/>
      <c r="D356" s="143"/>
      <c r="E356" s="143"/>
    </row>
    <row r="357" spans="1:5" ht="12.75">
      <c r="A357" s="143"/>
      <c r="B357" s="143"/>
      <c r="C357" s="143"/>
      <c r="D357" s="143"/>
      <c r="E357" s="143"/>
    </row>
    <row r="358" spans="1:5" ht="12.75">
      <c r="A358" s="143"/>
      <c r="B358" s="143"/>
      <c r="C358" s="143"/>
      <c r="D358" s="143"/>
      <c r="E358" s="143"/>
    </row>
    <row r="359" spans="1:5" ht="12.75">
      <c r="A359" s="143"/>
      <c r="B359" s="143"/>
      <c r="C359" s="143"/>
      <c r="D359" s="143"/>
      <c r="E359" s="143"/>
    </row>
    <row r="360" spans="1:5" ht="12.75">
      <c r="A360" s="143"/>
      <c r="B360" s="143"/>
      <c r="C360" s="143"/>
      <c r="D360" s="143"/>
      <c r="E360" s="143"/>
    </row>
    <row r="361" spans="1:5" ht="12.75">
      <c r="A361" s="143"/>
      <c r="B361" s="143"/>
      <c r="C361" s="143"/>
      <c r="D361" s="143"/>
      <c r="E361" s="143"/>
    </row>
    <row r="362" spans="1:5" ht="12.75">
      <c r="A362" s="143"/>
      <c r="B362" s="143"/>
      <c r="C362" s="143"/>
      <c r="D362" s="143"/>
      <c r="E362" s="143"/>
    </row>
    <row r="363" spans="1:5" ht="12.75">
      <c r="A363" s="143"/>
      <c r="B363" s="143"/>
      <c r="C363" s="143"/>
      <c r="D363" s="143"/>
      <c r="E363" s="143"/>
    </row>
    <row r="364" spans="1:5" ht="12.75">
      <c r="A364" s="143"/>
      <c r="B364" s="143"/>
      <c r="C364" s="143"/>
      <c r="D364" s="143"/>
      <c r="E364" s="143"/>
    </row>
    <row r="365" spans="1:5" ht="12.75">
      <c r="A365" s="143"/>
      <c r="B365" s="143"/>
      <c r="C365" s="143"/>
      <c r="D365" s="143"/>
      <c r="E365" s="143"/>
    </row>
    <row r="366" spans="1:5" ht="12.75">
      <c r="A366" s="143"/>
      <c r="B366" s="143"/>
      <c r="C366" s="143"/>
      <c r="D366" s="143"/>
      <c r="E366" s="143"/>
    </row>
    <row r="367" spans="1:5" ht="12.75">
      <c r="A367" s="143"/>
      <c r="B367" s="143"/>
      <c r="C367" s="143"/>
      <c r="D367" s="143"/>
      <c r="E367" s="143"/>
    </row>
    <row r="368" spans="1:5" ht="12.75">
      <c r="A368" s="143"/>
      <c r="B368" s="143"/>
      <c r="C368" s="143"/>
      <c r="D368" s="143"/>
      <c r="E368" s="143"/>
    </row>
    <row r="369" spans="1:5" ht="12.75">
      <c r="A369" s="143"/>
      <c r="B369" s="143"/>
      <c r="C369" s="143"/>
      <c r="D369" s="143"/>
      <c r="E369" s="143"/>
    </row>
    <row r="370" spans="1:5" ht="12.75">
      <c r="A370" s="143"/>
      <c r="B370" s="143"/>
      <c r="C370" s="143"/>
      <c r="D370" s="143"/>
      <c r="E370" s="143"/>
    </row>
    <row r="371" spans="1:5" ht="12.75">
      <c r="A371" s="143"/>
      <c r="B371" s="143"/>
      <c r="C371" s="143"/>
      <c r="D371" s="143"/>
      <c r="E371" s="143"/>
    </row>
    <row r="372" spans="1:5" ht="12.75">
      <c r="A372" s="143"/>
      <c r="B372" s="143"/>
      <c r="C372" s="143"/>
      <c r="D372" s="143"/>
      <c r="E372" s="143"/>
    </row>
    <row r="373" spans="1:5" ht="12.75">
      <c r="A373" s="143"/>
      <c r="B373" s="143"/>
      <c r="C373" s="143"/>
      <c r="D373" s="143"/>
      <c r="E373" s="143"/>
    </row>
    <row r="374" spans="1:5" ht="12.75">
      <c r="A374" s="143"/>
      <c r="B374" s="143"/>
      <c r="C374" s="143"/>
      <c r="D374" s="143"/>
      <c r="E374" s="143"/>
    </row>
    <row r="375" spans="1:5" ht="12.75">
      <c r="A375" s="143"/>
      <c r="B375" s="143"/>
      <c r="C375" s="143"/>
      <c r="D375" s="143"/>
      <c r="E375" s="143"/>
    </row>
    <row r="376" spans="1:5" ht="12.75">
      <c r="A376" s="143"/>
      <c r="B376" s="143"/>
      <c r="C376" s="143"/>
      <c r="D376" s="143"/>
      <c r="E376" s="143"/>
    </row>
    <row r="377" spans="1:5" ht="12.75">
      <c r="A377" s="143"/>
      <c r="B377" s="143"/>
      <c r="C377" s="143"/>
      <c r="D377" s="143"/>
      <c r="E377" s="143"/>
    </row>
    <row r="378" spans="1:5" ht="12.75">
      <c r="A378" s="143"/>
      <c r="B378" s="143"/>
      <c r="C378" s="143"/>
      <c r="D378" s="143"/>
      <c r="E378" s="143"/>
    </row>
    <row r="379" spans="1:5" ht="12.75">
      <c r="A379" s="143"/>
      <c r="B379" s="143"/>
      <c r="C379" s="143"/>
      <c r="D379" s="143"/>
      <c r="E379" s="143"/>
    </row>
    <row r="380" spans="1:5" ht="12.75">
      <c r="A380" s="143"/>
      <c r="B380" s="143"/>
      <c r="C380" s="143"/>
      <c r="D380" s="143"/>
      <c r="E380" s="143"/>
    </row>
    <row r="381" spans="1:5" ht="12.75">
      <c r="A381" s="143"/>
      <c r="B381" s="143"/>
      <c r="C381" s="143"/>
      <c r="D381" s="143"/>
      <c r="E381" s="143"/>
    </row>
    <row r="382" spans="1:5" ht="12.75">
      <c r="A382" s="143"/>
      <c r="B382" s="143"/>
      <c r="C382" s="143"/>
      <c r="D382" s="143"/>
      <c r="E382" s="143"/>
    </row>
    <row r="383" spans="1:5" ht="12.75">
      <c r="A383" s="143"/>
      <c r="B383" s="143"/>
      <c r="C383" s="143"/>
      <c r="D383" s="143"/>
      <c r="E383" s="143"/>
    </row>
    <row r="384" spans="1:5" ht="12.75">
      <c r="A384" s="143"/>
      <c r="B384" s="143"/>
      <c r="C384" s="143"/>
      <c r="D384" s="143"/>
      <c r="E384" s="143"/>
    </row>
    <row r="385" spans="1:5" ht="12.75">
      <c r="A385" s="143"/>
      <c r="B385" s="143"/>
      <c r="C385" s="143"/>
      <c r="D385" s="143"/>
      <c r="E385" s="143"/>
    </row>
    <row r="386" spans="1:5" ht="12.75">
      <c r="A386" s="143"/>
      <c r="B386" s="143"/>
      <c r="C386" s="143"/>
      <c r="D386" s="143"/>
      <c r="E386" s="143"/>
    </row>
    <row r="387" spans="1:5" ht="12.75">
      <c r="A387" s="143"/>
      <c r="B387" s="143"/>
      <c r="C387" s="143"/>
      <c r="D387" s="143"/>
      <c r="E387" s="143"/>
    </row>
    <row r="388" spans="1:5" ht="12.75">
      <c r="A388" s="143"/>
      <c r="B388" s="143"/>
      <c r="C388" s="143"/>
      <c r="D388" s="143"/>
      <c r="E388" s="143"/>
    </row>
    <row r="389" spans="1:5" ht="12.75">
      <c r="A389" s="143"/>
      <c r="B389" s="143"/>
      <c r="C389" s="143"/>
      <c r="D389" s="143"/>
      <c r="E389" s="143"/>
    </row>
    <row r="390" spans="1:5" ht="12.75">
      <c r="A390" s="143"/>
      <c r="B390" s="143"/>
      <c r="C390" s="143"/>
      <c r="D390" s="143"/>
      <c r="E390" s="143"/>
    </row>
    <row r="391" spans="1:5" ht="12.75">
      <c r="A391" s="143"/>
      <c r="B391" s="143"/>
      <c r="C391" s="143"/>
      <c r="D391" s="143"/>
      <c r="E391" s="143"/>
    </row>
    <row r="392" spans="1:5" ht="12.75">
      <c r="A392" s="143"/>
      <c r="B392" s="143"/>
      <c r="C392" s="143"/>
      <c r="D392" s="143"/>
      <c r="E392" s="143"/>
    </row>
    <row r="393" spans="1:5" ht="12.75">
      <c r="A393" s="143"/>
      <c r="B393" s="143"/>
      <c r="C393" s="143"/>
      <c r="D393" s="143"/>
      <c r="E393" s="143"/>
    </row>
    <row r="394" spans="1:5" ht="12.75">
      <c r="A394" s="143"/>
      <c r="B394" s="143"/>
      <c r="C394" s="143"/>
      <c r="D394" s="143"/>
      <c r="E394" s="143"/>
    </row>
    <row r="395" spans="1:5" ht="12.75">
      <c r="A395" s="143"/>
      <c r="B395" s="143"/>
      <c r="C395" s="143"/>
      <c r="D395" s="143"/>
      <c r="E395" s="143"/>
    </row>
    <row r="396" spans="1:5" ht="12.75">
      <c r="A396" s="143"/>
      <c r="B396" s="143"/>
      <c r="C396" s="143"/>
      <c r="D396" s="143"/>
      <c r="E396" s="143"/>
    </row>
    <row r="397" spans="1:5" ht="12.75">
      <c r="A397" s="143"/>
      <c r="B397" s="143"/>
      <c r="C397" s="143"/>
      <c r="D397" s="143"/>
      <c r="E397" s="143"/>
    </row>
    <row r="398" spans="1:5" ht="12.75">
      <c r="A398" s="143"/>
      <c r="B398" s="143"/>
      <c r="C398" s="143"/>
      <c r="D398" s="143"/>
      <c r="E398" s="143"/>
    </row>
    <row r="399" spans="1:5" ht="12.75">
      <c r="A399" s="143"/>
      <c r="B399" s="143"/>
      <c r="C399" s="143"/>
      <c r="D399" s="143"/>
      <c r="E399" s="143"/>
    </row>
    <row r="400" spans="1:5" ht="12.75">
      <c r="A400" s="143"/>
      <c r="B400" s="143"/>
      <c r="C400" s="143"/>
      <c r="D400" s="143"/>
      <c r="E400" s="143"/>
    </row>
    <row r="401" spans="1:5" ht="12.75">
      <c r="A401" s="143"/>
      <c r="B401" s="143"/>
      <c r="C401" s="143"/>
      <c r="D401" s="143"/>
      <c r="E401" s="143"/>
    </row>
    <row r="402" spans="1:5" ht="12.75">
      <c r="A402" s="143"/>
      <c r="B402" s="143"/>
      <c r="C402" s="143"/>
      <c r="D402" s="143"/>
      <c r="E402" s="143"/>
    </row>
    <row r="403" spans="1:5" ht="12.75">
      <c r="A403" s="143"/>
      <c r="B403" s="143"/>
      <c r="C403" s="143"/>
      <c r="D403" s="143"/>
      <c r="E403" s="143"/>
    </row>
    <row r="404" spans="1:5" ht="12.75">
      <c r="A404" s="143"/>
      <c r="B404" s="143"/>
      <c r="C404" s="143"/>
      <c r="D404" s="143"/>
      <c r="E404" s="143"/>
    </row>
    <row r="405" spans="1:5" ht="12.75">
      <c r="A405" s="143"/>
      <c r="B405" s="143"/>
      <c r="C405" s="143"/>
      <c r="D405" s="143"/>
      <c r="E405" s="143"/>
    </row>
    <row r="406" spans="1:5" ht="12.75">
      <c r="A406" s="143"/>
      <c r="B406" s="143"/>
      <c r="C406" s="143"/>
      <c r="D406" s="143"/>
      <c r="E406" s="143"/>
    </row>
    <row r="407" spans="1:5" ht="12.75">
      <c r="A407" s="143"/>
      <c r="B407" s="143"/>
      <c r="C407" s="143"/>
      <c r="D407" s="143"/>
      <c r="E407" s="143"/>
    </row>
    <row r="408" spans="1:5" ht="12.75">
      <c r="A408" s="143"/>
      <c r="B408" s="143"/>
      <c r="C408" s="143"/>
      <c r="D408" s="143"/>
      <c r="E408" s="143"/>
    </row>
    <row r="409" spans="1:5" ht="12.75">
      <c r="A409" s="143"/>
      <c r="B409" s="143"/>
      <c r="C409" s="143"/>
      <c r="D409" s="143"/>
      <c r="E409" s="143"/>
    </row>
    <row r="410" spans="1:5" ht="12.75">
      <c r="A410" s="143"/>
      <c r="B410" s="143"/>
      <c r="C410" s="143"/>
      <c r="D410" s="143"/>
      <c r="E410" s="143"/>
    </row>
    <row r="411" spans="1:5" ht="12.75">
      <c r="A411" s="143"/>
      <c r="B411" s="143"/>
      <c r="C411" s="143"/>
      <c r="D411" s="143"/>
      <c r="E411" s="143"/>
    </row>
    <row r="412" spans="1:5" ht="12.75">
      <c r="A412" s="143"/>
      <c r="B412" s="143"/>
      <c r="C412" s="143"/>
      <c r="D412" s="143"/>
      <c r="E412" s="143"/>
    </row>
    <row r="413" spans="1:5" ht="12.75">
      <c r="A413" s="143"/>
      <c r="B413" s="143"/>
      <c r="C413" s="143"/>
      <c r="D413" s="143"/>
      <c r="E413" s="143"/>
    </row>
    <row r="414" spans="1:5" ht="12.75">
      <c r="A414" s="143"/>
      <c r="B414" s="143"/>
      <c r="C414" s="143"/>
      <c r="D414" s="143"/>
      <c r="E414" s="143"/>
    </row>
    <row r="415" spans="1:5" ht="12.75">
      <c r="A415" s="143"/>
      <c r="B415" s="143"/>
      <c r="C415" s="143"/>
      <c r="D415" s="143"/>
      <c r="E415" s="143"/>
    </row>
    <row r="416" spans="1:5" ht="12.75">
      <c r="A416" s="143"/>
      <c r="B416" s="143"/>
      <c r="C416" s="143"/>
      <c r="D416" s="143"/>
      <c r="E416" s="143"/>
    </row>
    <row r="417" spans="1:5" ht="12.75">
      <c r="A417" s="143"/>
      <c r="B417" s="143"/>
      <c r="C417" s="143"/>
      <c r="D417" s="143"/>
      <c r="E417" s="143"/>
    </row>
    <row r="418" spans="1:5" ht="12.75">
      <c r="A418" s="143"/>
      <c r="B418" s="143"/>
      <c r="C418" s="143"/>
      <c r="D418" s="143"/>
      <c r="E418" s="143"/>
    </row>
    <row r="419" spans="1:5" ht="12.75">
      <c r="A419" s="143"/>
      <c r="B419" s="143"/>
      <c r="C419" s="143"/>
      <c r="D419" s="143"/>
      <c r="E419" s="143"/>
    </row>
    <row r="420" spans="1:5" ht="12.75">
      <c r="A420" s="143"/>
      <c r="B420" s="143"/>
      <c r="C420" s="143"/>
      <c r="D420" s="143"/>
      <c r="E420" s="143"/>
    </row>
    <row r="421" spans="1:5" ht="12.75">
      <c r="A421" s="143"/>
      <c r="B421" s="143"/>
      <c r="C421" s="143"/>
      <c r="D421" s="143"/>
      <c r="E421" s="143"/>
    </row>
    <row r="422" spans="1:5" ht="12.75">
      <c r="A422" s="143"/>
      <c r="B422" s="143"/>
      <c r="C422" s="143"/>
      <c r="D422" s="143"/>
      <c r="E422" s="143"/>
    </row>
    <row r="423" spans="1:5" ht="12.75">
      <c r="A423" s="143"/>
      <c r="B423" s="143"/>
      <c r="C423" s="143"/>
      <c r="D423" s="143"/>
      <c r="E423" s="143"/>
    </row>
    <row r="424" spans="1:5" ht="12.75">
      <c r="A424" s="143"/>
      <c r="B424" s="143"/>
      <c r="C424" s="143"/>
      <c r="D424" s="143"/>
      <c r="E424" s="143"/>
    </row>
    <row r="425" spans="1:5" ht="12.75">
      <c r="A425" s="143"/>
      <c r="B425" s="143"/>
      <c r="C425" s="143"/>
      <c r="D425" s="143"/>
      <c r="E425" s="143"/>
    </row>
    <row r="426" spans="1:5" ht="12.75">
      <c r="A426" s="143"/>
      <c r="B426" s="143"/>
      <c r="C426" s="143"/>
      <c r="D426" s="143"/>
      <c r="E426" s="143"/>
    </row>
    <row r="427" spans="1:5" ht="12.75">
      <c r="A427" s="143"/>
      <c r="B427" s="143"/>
      <c r="C427" s="143"/>
      <c r="D427" s="143"/>
      <c r="E427" s="143"/>
    </row>
    <row r="428" spans="1:5" ht="12.75">
      <c r="A428" s="143"/>
      <c r="B428" s="143"/>
      <c r="C428" s="143"/>
      <c r="D428" s="143"/>
      <c r="E428" s="143"/>
    </row>
    <row r="429" spans="1:5" ht="12.75">
      <c r="A429" s="143"/>
      <c r="B429" s="143"/>
      <c r="C429" s="143"/>
      <c r="D429" s="143"/>
      <c r="E429" s="143"/>
    </row>
    <row r="430" spans="1:5" ht="12.75">
      <c r="A430" s="143"/>
      <c r="B430" s="143"/>
      <c r="C430" s="143"/>
      <c r="D430" s="143"/>
      <c r="E430" s="143"/>
    </row>
    <row r="431" spans="1:5" ht="12.75">
      <c r="A431" s="143"/>
      <c r="B431" s="143"/>
      <c r="C431" s="143"/>
      <c r="D431" s="143"/>
      <c r="E431" s="143"/>
    </row>
    <row r="432" spans="1:5" ht="12.75">
      <c r="A432" s="143"/>
      <c r="B432" s="143"/>
      <c r="C432" s="143"/>
      <c r="D432" s="143"/>
      <c r="E432" s="143"/>
    </row>
    <row r="433" spans="1:5" ht="12.75">
      <c r="A433" s="143"/>
      <c r="B433" s="143"/>
      <c r="C433" s="143"/>
      <c r="D433" s="143"/>
      <c r="E433" s="143"/>
    </row>
    <row r="434" spans="1:5" ht="12.75">
      <c r="A434" s="143"/>
      <c r="B434" s="143"/>
      <c r="C434" s="143"/>
      <c r="D434" s="143"/>
      <c r="E434" s="143"/>
    </row>
    <row r="435" spans="1:5" ht="12.75">
      <c r="A435" s="143"/>
      <c r="B435" s="143"/>
      <c r="C435" s="143"/>
      <c r="D435" s="143"/>
      <c r="E435" s="143"/>
    </row>
    <row r="436" spans="1:5" ht="12.75">
      <c r="A436" s="143"/>
      <c r="B436" s="143"/>
      <c r="C436" s="143"/>
      <c r="D436" s="143"/>
      <c r="E436" s="143"/>
    </row>
    <row r="437" spans="1:5" ht="12.75">
      <c r="A437" s="143"/>
      <c r="B437" s="143"/>
      <c r="C437" s="143"/>
      <c r="D437" s="143"/>
      <c r="E437" s="143"/>
    </row>
    <row r="438" spans="1:5" ht="12.75">
      <c r="A438" s="143"/>
      <c r="B438" s="143"/>
      <c r="C438" s="143"/>
      <c r="D438" s="143"/>
      <c r="E438" s="143"/>
    </row>
    <row r="439" spans="1:5" ht="12.75">
      <c r="A439" s="143"/>
      <c r="B439" s="143"/>
      <c r="C439" s="143"/>
      <c r="D439" s="143"/>
      <c r="E439" s="143"/>
    </row>
    <row r="440" spans="1:5" ht="12.75">
      <c r="A440" s="143"/>
      <c r="B440" s="143"/>
      <c r="C440" s="143"/>
      <c r="D440" s="143"/>
      <c r="E440" s="143"/>
    </row>
    <row r="441" spans="1:5" ht="12.75">
      <c r="A441" s="143"/>
      <c r="B441" s="143"/>
      <c r="C441" s="143"/>
      <c r="D441" s="143"/>
      <c r="E441" s="143"/>
    </row>
    <row r="442" spans="1:5" ht="12.75">
      <c r="A442" s="143"/>
      <c r="B442" s="143"/>
      <c r="C442" s="143"/>
      <c r="D442" s="143"/>
      <c r="E442" s="143"/>
    </row>
    <row r="443" spans="1:5" ht="12.75">
      <c r="A443" s="143"/>
      <c r="B443" s="143"/>
      <c r="C443" s="143"/>
      <c r="D443" s="143"/>
      <c r="E443" s="143"/>
    </row>
    <row r="444" spans="1:5" ht="12.75">
      <c r="A444" s="143"/>
      <c r="B444" s="143"/>
      <c r="C444" s="143"/>
      <c r="D444" s="143"/>
      <c r="E444" s="143"/>
    </row>
    <row r="445" spans="1:5" ht="12.75">
      <c r="A445" s="143"/>
      <c r="B445" s="143"/>
      <c r="C445" s="143"/>
      <c r="D445" s="143"/>
      <c r="E445" s="143"/>
    </row>
    <row r="446" spans="1:5" ht="12.75">
      <c r="A446" s="143"/>
      <c r="B446" s="143"/>
      <c r="C446" s="143"/>
      <c r="D446" s="143"/>
      <c r="E446" s="143"/>
    </row>
    <row r="447" spans="1:5" ht="12.75">
      <c r="A447" s="143"/>
      <c r="B447" s="143"/>
      <c r="C447" s="143"/>
      <c r="D447" s="143"/>
      <c r="E447" s="143"/>
    </row>
    <row r="448" spans="1:5" ht="12.75">
      <c r="A448" s="143"/>
      <c r="B448" s="143"/>
      <c r="C448" s="143"/>
      <c r="D448" s="143"/>
      <c r="E448" s="143"/>
    </row>
    <row r="449" spans="1:5" ht="12.75">
      <c r="A449" s="143"/>
      <c r="B449" s="143"/>
      <c r="C449" s="143"/>
      <c r="D449" s="143"/>
      <c r="E449" s="143"/>
    </row>
    <row r="450" spans="1:5" ht="12.75">
      <c r="A450" s="143"/>
      <c r="B450" s="143"/>
      <c r="C450" s="143"/>
      <c r="D450" s="143"/>
      <c r="E450" s="143"/>
    </row>
    <row r="451" spans="1:5" ht="12.75">
      <c r="A451" s="143"/>
      <c r="B451" s="143"/>
      <c r="C451" s="143"/>
      <c r="D451" s="143"/>
      <c r="E451" s="143"/>
    </row>
    <row r="452" spans="1:5" ht="12.75">
      <c r="A452" s="143"/>
      <c r="B452" s="143"/>
      <c r="C452" s="143"/>
      <c r="D452" s="143"/>
      <c r="E452" s="143"/>
    </row>
    <row r="453" spans="1:5" ht="12.75">
      <c r="A453" s="143"/>
      <c r="B453" s="143"/>
      <c r="C453" s="143"/>
      <c r="D453" s="143"/>
      <c r="E453" s="143"/>
    </row>
    <row r="454" spans="1:5" ht="12.75">
      <c r="A454" s="143"/>
      <c r="B454" s="143"/>
      <c r="C454" s="143"/>
      <c r="D454" s="143"/>
      <c r="E454" s="143"/>
    </row>
    <row r="455" spans="1:5" ht="12.75">
      <c r="A455" s="143"/>
      <c r="B455" s="143"/>
      <c r="C455" s="143"/>
      <c r="D455" s="143"/>
      <c r="E455" s="143"/>
    </row>
    <row r="456" spans="1:5" ht="12.75">
      <c r="A456" s="143"/>
      <c r="B456" s="143"/>
      <c r="C456" s="143"/>
      <c r="D456" s="143"/>
      <c r="E456" s="143"/>
    </row>
    <row r="457" spans="1:5" ht="12.75">
      <c r="A457" s="143"/>
      <c r="B457" s="143"/>
      <c r="C457" s="143"/>
      <c r="D457" s="143"/>
      <c r="E457" s="143"/>
    </row>
    <row r="458" spans="1:5" ht="12.75">
      <c r="A458" s="143"/>
      <c r="B458" s="143"/>
      <c r="C458" s="143"/>
      <c r="D458" s="143"/>
      <c r="E458" s="143"/>
    </row>
    <row r="459" spans="1:5" ht="12.75">
      <c r="A459" s="143"/>
      <c r="B459" s="143"/>
      <c r="C459" s="143"/>
      <c r="D459" s="143"/>
      <c r="E459" s="143"/>
    </row>
    <row r="460" spans="1:5" ht="12.75">
      <c r="A460" s="143"/>
      <c r="B460" s="143"/>
      <c r="C460" s="143"/>
      <c r="D460" s="143"/>
      <c r="E460" s="143"/>
    </row>
    <row r="461" spans="1:5" ht="12.75">
      <c r="A461" s="143"/>
      <c r="B461" s="143"/>
      <c r="C461" s="143"/>
      <c r="D461" s="143"/>
      <c r="E461" s="143"/>
    </row>
    <row r="462" spans="1:5" ht="12.75">
      <c r="A462" s="143"/>
      <c r="B462" s="143"/>
      <c r="C462" s="143"/>
      <c r="D462" s="143"/>
      <c r="E462" s="143"/>
    </row>
    <row r="463" spans="1:5" ht="12.75">
      <c r="A463" s="143"/>
      <c r="B463" s="143"/>
      <c r="C463" s="143"/>
      <c r="D463" s="143"/>
      <c r="E463" s="143"/>
    </row>
    <row r="464" spans="1:5" ht="12.75">
      <c r="A464" s="143"/>
      <c r="B464" s="143"/>
      <c r="C464" s="143"/>
      <c r="D464" s="143"/>
      <c r="E464" s="143"/>
    </row>
    <row r="465" spans="1:5" ht="12.75">
      <c r="A465" s="143"/>
      <c r="B465" s="143"/>
      <c r="C465" s="143"/>
      <c r="D465" s="143"/>
      <c r="E465" s="143"/>
    </row>
    <row r="466" spans="1:5" ht="12.75">
      <c r="A466" s="143"/>
      <c r="B466" s="143"/>
      <c r="C466" s="143"/>
      <c r="D466" s="143"/>
      <c r="E466" s="143"/>
    </row>
    <row r="467" spans="1:5" ht="12.75">
      <c r="A467" s="143"/>
      <c r="B467" s="143"/>
      <c r="C467" s="143"/>
      <c r="D467" s="143"/>
      <c r="E467" s="143"/>
    </row>
    <row r="468" spans="1:5" ht="12.75">
      <c r="A468" s="143"/>
      <c r="B468" s="143"/>
      <c r="C468" s="143"/>
      <c r="D468" s="143"/>
      <c r="E468" s="143"/>
    </row>
    <row r="469" spans="1:5" ht="12.75">
      <c r="A469" s="143"/>
      <c r="B469" s="143"/>
      <c r="C469" s="143"/>
      <c r="D469" s="143"/>
      <c r="E469" s="143"/>
    </row>
    <row r="470" spans="1:5" ht="12.75">
      <c r="A470" s="143"/>
      <c r="B470" s="143"/>
      <c r="C470" s="143"/>
      <c r="D470" s="143"/>
      <c r="E470" s="143"/>
    </row>
    <row r="471" spans="1:5" ht="12.75">
      <c r="A471" s="143"/>
      <c r="B471" s="143"/>
      <c r="C471" s="143"/>
      <c r="D471" s="143"/>
      <c r="E471" s="143"/>
    </row>
    <row r="472" spans="1:5" ht="12.75">
      <c r="A472" s="143"/>
      <c r="B472" s="143"/>
      <c r="C472" s="143"/>
      <c r="D472" s="143"/>
      <c r="E472" s="143"/>
    </row>
    <row r="473" spans="1:5" ht="12.75">
      <c r="A473" s="143"/>
      <c r="B473" s="143"/>
      <c r="C473" s="143"/>
      <c r="D473" s="143"/>
      <c r="E473" s="143"/>
    </row>
    <row r="474" spans="1:5" ht="12.75">
      <c r="A474" s="143"/>
      <c r="B474" s="143"/>
      <c r="C474" s="143"/>
      <c r="D474" s="143"/>
      <c r="E474" s="143"/>
    </row>
    <row r="475" spans="1:5" ht="12.75">
      <c r="A475" s="143"/>
      <c r="B475" s="143"/>
      <c r="C475" s="143"/>
      <c r="D475" s="143"/>
      <c r="E475" s="143"/>
    </row>
    <row r="476" spans="1:5" ht="12.75">
      <c r="A476" s="143"/>
      <c r="B476" s="143"/>
      <c r="C476" s="143"/>
      <c r="D476" s="143"/>
      <c r="E476" s="143"/>
    </row>
    <row r="477" spans="1:5" ht="12.75">
      <c r="A477" s="143"/>
      <c r="B477" s="143"/>
      <c r="C477" s="143"/>
      <c r="D477" s="143"/>
      <c r="E477" s="143"/>
    </row>
    <row r="478" spans="1:5" ht="12.75">
      <c r="A478" s="143"/>
      <c r="B478" s="143"/>
      <c r="C478" s="143"/>
      <c r="D478" s="143"/>
      <c r="E478" s="143"/>
    </row>
    <row r="479" spans="1:5" ht="12.75">
      <c r="A479" s="143"/>
      <c r="B479" s="143"/>
      <c r="C479" s="143"/>
      <c r="D479" s="143"/>
      <c r="E479" s="143"/>
    </row>
    <row r="480" spans="1:5" ht="12.75">
      <c r="A480" s="143"/>
      <c r="B480" s="143"/>
      <c r="C480" s="143"/>
      <c r="D480" s="143"/>
      <c r="E480" s="143"/>
    </row>
    <row r="481" spans="1:5" ht="12.75">
      <c r="A481" s="143"/>
      <c r="B481" s="143"/>
      <c r="C481" s="143"/>
      <c r="D481" s="143"/>
      <c r="E481" s="143"/>
    </row>
    <row r="482" spans="1:5" ht="12.75">
      <c r="A482" s="143"/>
      <c r="B482" s="143"/>
      <c r="C482" s="143"/>
      <c r="D482" s="143"/>
      <c r="E482" s="143"/>
    </row>
    <row r="483" spans="1:5" ht="12.75">
      <c r="A483" s="143"/>
      <c r="B483" s="143"/>
      <c r="C483" s="143"/>
      <c r="D483" s="143"/>
      <c r="E483" s="143"/>
    </row>
    <row r="484" spans="1:5" ht="12.75">
      <c r="A484" s="143"/>
      <c r="B484" s="143"/>
      <c r="C484" s="143"/>
      <c r="D484" s="143"/>
      <c r="E484" s="143"/>
    </row>
    <row r="485" spans="1:5" ht="12.75">
      <c r="A485" s="143"/>
      <c r="B485" s="143"/>
      <c r="C485" s="143"/>
      <c r="D485" s="143"/>
      <c r="E485" s="143"/>
    </row>
    <row r="486" spans="1:5" ht="12.75">
      <c r="A486" s="143"/>
      <c r="B486" s="143"/>
      <c r="C486" s="143"/>
      <c r="D486" s="143"/>
      <c r="E486" s="143"/>
    </row>
    <row r="487" spans="1:5" ht="12.75">
      <c r="A487" s="143"/>
      <c r="B487" s="143"/>
      <c r="C487" s="143"/>
      <c r="D487" s="143"/>
      <c r="E487" s="143"/>
    </row>
    <row r="488" spans="1:5" ht="12.75">
      <c r="A488" s="143"/>
      <c r="B488" s="143"/>
      <c r="C488" s="143"/>
      <c r="D488" s="143"/>
      <c r="E488" s="143"/>
    </row>
    <row r="489" spans="1:5" ht="12.75">
      <c r="A489" s="143"/>
      <c r="B489" s="143"/>
      <c r="C489" s="143"/>
      <c r="D489" s="143"/>
      <c r="E489" s="143"/>
    </row>
    <row r="490" spans="1:5" ht="12.75">
      <c r="A490" s="143"/>
      <c r="B490" s="143"/>
      <c r="C490" s="143"/>
      <c r="D490" s="143"/>
      <c r="E490" s="143"/>
    </row>
    <row r="491" spans="1:5" ht="12.75">
      <c r="A491" s="143"/>
      <c r="B491" s="143"/>
      <c r="C491" s="143"/>
      <c r="D491" s="143"/>
      <c r="E491" s="143"/>
    </row>
    <row r="492" spans="1:5" ht="12.75">
      <c r="A492" s="143"/>
      <c r="B492" s="143"/>
      <c r="C492" s="143"/>
      <c r="D492" s="143"/>
      <c r="E492" s="143"/>
    </row>
    <row r="493" spans="1:5" ht="12.75">
      <c r="A493" s="143"/>
      <c r="B493" s="143"/>
      <c r="C493" s="143"/>
      <c r="D493" s="143"/>
      <c r="E493" s="143"/>
    </row>
    <row r="494" spans="1:5" ht="12.75">
      <c r="A494" s="143"/>
      <c r="B494" s="143"/>
      <c r="C494" s="143"/>
      <c r="D494" s="143"/>
      <c r="E494" s="143"/>
    </row>
    <row r="495" spans="1:5" ht="12.75">
      <c r="A495" s="143"/>
      <c r="B495" s="143"/>
      <c r="C495" s="143"/>
      <c r="D495" s="143"/>
      <c r="E495" s="143"/>
    </row>
    <row r="496" spans="1:5" ht="12.75">
      <c r="A496" s="143"/>
      <c r="B496" s="143"/>
      <c r="C496" s="143"/>
      <c r="D496" s="143"/>
      <c r="E496" s="143"/>
    </row>
    <row r="497" spans="1:5" ht="12.75">
      <c r="A497" s="143"/>
      <c r="B497" s="143"/>
      <c r="C497" s="143"/>
      <c r="D497" s="143"/>
      <c r="E497" s="143"/>
    </row>
    <row r="498" spans="1:5" ht="12.75">
      <c r="A498" s="143"/>
      <c r="B498" s="143"/>
      <c r="C498" s="143"/>
      <c r="D498" s="143"/>
      <c r="E498" s="143"/>
    </row>
    <row r="499" spans="1:5" ht="12.75">
      <c r="A499" s="143"/>
      <c r="B499" s="143"/>
      <c r="C499" s="143"/>
      <c r="D499" s="143"/>
      <c r="E499" s="143"/>
    </row>
    <row r="500" spans="1:5" ht="12.75">
      <c r="A500" s="143"/>
      <c r="B500" s="143"/>
      <c r="C500" s="143"/>
      <c r="D500" s="143"/>
      <c r="E500" s="143"/>
    </row>
    <row r="501" spans="1:5" ht="12.75">
      <c r="A501" s="143"/>
      <c r="B501" s="143"/>
      <c r="C501" s="143"/>
      <c r="D501" s="143"/>
      <c r="E501" s="143"/>
    </row>
    <row r="502" spans="1:5" ht="12.75">
      <c r="A502" s="143"/>
      <c r="B502" s="143"/>
      <c r="C502" s="143"/>
      <c r="D502" s="143"/>
      <c r="E502" s="143"/>
    </row>
    <row r="503" spans="1:5" ht="12.75">
      <c r="A503" s="143"/>
      <c r="B503" s="143"/>
      <c r="C503" s="143"/>
      <c r="D503" s="143"/>
      <c r="E503" s="143"/>
    </row>
    <row r="504" spans="1:5" ht="12.75">
      <c r="A504" s="143"/>
      <c r="B504" s="143"/>
      <c r="C504" s="143"/>
      <c r="D504" s="143"/>
      <c r="E504" s="143"/>
    </row>
    <row r="505" spans="1:5" ht="12.75">
      <c r="A505" s="143"/>
      <c r="B505" s="143"/>
      <c r="C505" s="143"/>
      <c r="D505" s="143"/>
      <c r="E505" s="143"/>
    </row>
    <row r="506" spans="1:5" ht="12.75">
      <c r="A506" s="143"/>
      <c r="B506" s="143"/>
      <c r="C506" s="143"/>
      <c r="D506" s="143"/>
      <c r="E506" s="143"/>
    </row>
    <row r="507" spans="1:5" ht="12.75">
      <c r="A507" s="143"/>
      <c r="B507" s="143"/>
      <c r="C507" s="143"/>
      <c r="D507" s="143"/>
      <c r="E507" s="143"/>
    </row>
    <row r="508" spans="1:5" ht="12.75">
      <c r="A508" s="143"/>
      <c r="B508" s="143"/>
      <c r="C508" s="143"/>
      <c r="D508" s="143"/>
      <c r="E508" s="143"/>
    </row>
    <row r="509" spans="1:5" ht="12.75">
      <c r="A509" s="143"/>
      <c r="B509" s="143"/>
      <c r="C509" s="143"/>
      <c r="D509" s="143"/>
      <c r="E509" s="143"/>
    </row>
    <row r="510" spans="1:5" ht="12.75">
      <c r="A510" s="143"/>
      <c r="B510" s="143"/>
      <c r="C510" s="143"/>
      <c r="D510" s="143"/>
      <c r="E510" s="143"/>
    </row>
    <row r="511" spans="1:5" ht="12.75">
      <c r="A511" s="143"/>
      <c r="B511" s="143"/>
      <c r="C511" s="143"/>
      <c r="D511" s="143"/>
      <c r="E511" s="143"/>
    </row>
    <row r="512" spans="1:5" ht="12.75">
      <c r="A512" s="143"/>
      <c r="B512" s="143"/>
      <c r="C512" s="143"/>
      <c r="D512" s="143"/>
      <c r="E512" s="143"/>
    </row>
    <row r="513" spans="1:5" ht="12.75">
      <c r="A513" s="143"/>
      <c r="B513" s="143"/>
      <c r="C513" s="143"/>
      <c r="D513" s="143"/>
      <c r="E513" s="143"/>
    </row>
    <row r="514" spans="1:5" ht="12.75">
      <c r="A514" s="143"/>
      <c r="B514" s="143"/>
      <c r="C514" s="143"/>
      <c r="D514" s="143"/>
      <c r="E514" s="143"/>
    </row>
    <row r="515" spans="1:5" ht="12.75">
      <c r="A515" s="143"/>
      <c r="B515" s="143"/>
      <c r="C515" s="143"/>
      <c r="D515" s="143"/>
      <c r="E515" s="143"/>
    </row>
    <row r="516" spans="1:5" ht="12.75">
      <c r="A516" s="143"/>
      <c r="B516" s="143"/>
      <c r="C516" s="143"/>
      <c r="D516" s="143"/>
      <c r="E516" s="143"/>
    </row>
    <row r="517" spans="1:5" ht="12.75">
      <c r="A517" s="143"/>
      <c r="B517" s="143"/>
      <c r="C517" s="143"/>
      <c r="D517" s="143"/>
      <c r="E517" s="143"/>
    </row>
    <row r="518" spans="1:5" ht="12.75">
      <c r="A518" s="143"/>
      <c r="B518" s="143"/>
      <c r="C518" s="143"/>
      <c r="D518" s="143"/>
      <c r="E518" s="143"/>
    </row>
    <row r="519" spans="1:5" ht="12.75">
      <c r="A519" s="143"/>
      <c r="B519" s="143"/>
      <c r="C519" s="143"/>
      <c r="D519" s="143"/>
      <c r="E519" s="143"/>
    </row>
    <row r="520" spans="1:5" ht="12.75">
      <c r="A520" s="143"/>
      <c r="B520" s="143"/>
      <c r="C520" s="143"/>
      <c r="D520" s="143"/>
      <c r="E520" s="143"/>
    </row>
    <row r="521" spans="1:5" ht="12.75">
      <c r="A521" s="143"/>
      <c r="B521" s="143"/>
      <c r="C521" s="143"/>
      <c r="D521" s="143"/>
      <c r="E521" s="143"/>
    </row>
    <row r="522" spans="1:5" ht="12.75">
      <c r="A522" s="143"/>
      <c r="B522" s="143"/>
      <c r="C522" s="143"/>
      <c r="D522" s="143"/>
      <c r="E522" s="143"/>
    </row>
    <row r="523" spans="1:5" ht="12.75">
      <c r="A523" s="143"/>
      <c r="B523" s="143"/>
      <c r="C523" s="143"/>
      <c r="D523" s="143"/>
      <c r="E523" s="143"/>
    </row>
    <row r="524" spans="1:5" ht="12.75">
      <c r="A524" s="143"/>
      <c r="B524" s="143"/>
      <c r="C524" s="143"/>
      <c r="D524" s="143"/>
      <c r="E524" s="143"/>
    </row>
    <row r="525" spans="1:5" ht="12.75">
      <c r="A525" s="143"/>
      <c r="B525" s="143"/>
      <c r="C525" s="143"/>
      <c r="D525" s="143"/>
      <c r="E525" s="143"/>
    </row>
    <row r="526" spans="1:5" ht="12.75">
      <c r="A526" s="143"/>
      <c r="B526" s="143"/>
      <c r="C526" s="143"/>
      <c r="D526" s="143"/>
      <c r="E526" s="143"/>
    </row>
    <row r="527" spans="1:5" ht="12.75">
      <c r="A527" s="143"/>
      <c r="B527" s="143"/>
      <c r="C527" s="143"/>
      <c r="D527" s="143"/>
      <c r="E527" s="143"/>
    </row>
    <row r="528" spans="1:5" ht="12.75">
      <c r="A528" s="143"/>
      <c r="B528" s="143"/>
      <c r="C528" s="143"/>
      <c r="D528" s="143"/>
      <c r="E528" s="143"/>
    </row>
    <row r="529" spans="1:5" ht="12.75">
      <c r="A529" s="143"/>
      <c r="B529" s="143"/>
      <c r="C529" s="143"/>
      <c r="D529" s="143"/>
      <c r="E529" s="143"/>
    </row>
    <row r="530" spans="1:5" ht="12.75">
      <c r="A530" s="143"/>
      <c r="B530" s="143"/>
      <c r="C530" s="143"/>
      <c r="D530" s="143"/>
      <c r="E530" s="143"/>
    </row>
    <row r="531" spans="1:5" ht="12.75">
      <c r="A531" s="143"/>
      <c r="B531" s="143"/>
      <c r="C531" s="143"/>
      <c r="D531" s="143"/>
      <c r="E531" s="143"/>
    </row>
    <row r="532" spans="1:5" ht="12.75">
      <c r="A532" s="143"/>
      <c r="B532" s="143"/>
      <c r="C532" s="143"/>
      <c r="D532" s="143"/>
      <c r="E532" s="143"/>
    </row>
    <row r="533" spans="1:5" ht="12.75">
      <c r="A533" s="143"/>
      <c r="B533" s="143"/>
      <c r="C533" s="143"/>
      <c r="D533" s="143"/>
      <c r="E533" s="143"/>
    </row>
    <row r="534" spans="1:5" ht="12.75">
      <c r="A534" s="143"/>
      <c r="B534" s="143"/>
      <c r="C534" s="143"/>
      <c r="D534" s="143"/>
      <c r="E534" s="143"/>
    </row>
    <row r="535" spans="1:5" ht="12.75">
      <c r="A535" s="143"/>
      <c r="B535" s="143"/>
      <c r="C535" s="143"/>
      <c r="D535" s="143"/>
      <c r="E535" s="143"/>
    </row>
    <row r="536" spans="1:5" ht="12.75">
      <c r="A536" s="143"/>
      <c r="B536" s="143"/>
      <c r="C536" s="143"/>
      <c r="D536" s="143"/>
      <c r="E536" s="143"/>
    </row>
    <row r="537" spans="1:5" ht="12.75">
      <c r="A537" s="143"/>
      <c r="B537" s="143"/>
      <c r="C537" s="143"/>
      <c r="D537" s="143"/>
      <c r="E537" s="143"/>
    </row>
    <row r="538" spans="1:5" ht="12.75">
      <c r="A538" s="143"/>
      <c r="B538" s="143"/>
      <c r="C538" s="143"/>
      <c r="D538" s="143"/>
      <c r="E538" s="143"/>
    </row>
    <row r="539" spans="1:5" ht="12.75">
      <c r="A539" s="143"/>
      <c r="B539" s="143"/>
      <c r="C539" s="143"/>
      <c r="D539" s="143"/>
      <c r="E539" s="143"/>
    </row>
    <row r="540" spans="1:5" ht="12.75">
      <c r="A540" s="143"/>
      <c r="B540" s="143"/>
      <c r="C540" s="143"/>
      <c r="D540" s="143"/>
      <c r="E540" s="143"/>
    </row>
    <row r="541" spans="1:5" ht="12.75">
      <c r="A541" s="143"/>
      <c r="B541" s="143"/>
      <c r="C541" s="143"/>
      <c r="D541" s="143"/>
      <c r="E541" s="143"/>
    </row>
    <row r="542" spans="1:5" ht="12.75">
      <c r="A542" s="143"/>
      <c r="B542" s="143"/>
      <c r="C542" s="143"/>
      <c r="D542" s="143"/>
      <c r="E542" s="143"/>
    </row>
    <row r="543" spans="1:5" ht="12.75">
      <c r="A543" s="143"/>
      <c r="B543" s="143"/>
      <c r="C543" s="143"/>
      <c r="D543" s="143"/>
      <c r="E543" s="143"/>
    </row>
    <row r="544" spans="1:5" ht="12.75">
      <c r="A544" s="143"/>
      <c r="B544" s="143"/>
      <c r="C544" s="143"/>
      <c r="D544" s="143"/>
      <c r="E544" s="143"/>
    </row>
    <row r="545" spans="1:5" ht="12.75">
      <c r="A545" s="143"/>
      <c r="B545" s="143"/>
      <c r="C545" s="143"/>
      <c r="D545" s="143"/>
      <c r="E545" s="143"/>
    </row>
    <row r="546" spans="1:5" ht="12.75">
      <c r="A546" s="143"/>
      <c r="B546" s="143"/>
      <c r="C546" s="143"/>
      <c r="D546" s="143"/>
      <c r="E546" s="143"/>
    </row>
    <row r="547" spans="1:5" ht="12.75">
      <c r="A547" s="143"/>
      <c r="B547" s="143"/>
      <c r="C547" s="143"/>
      <c r="D547" s="143"/>
      <c r="E547" s="143"/>
    </row>
    <row r="548" spans="1:5" ht="12.75">
      <c r="A548" s="143"/>
      <c r="B548" s="143"/>
      <c r="C548" s="143"/>
      <c r="D548" s="143"/>
      <c r="E548" s="143"/>
    </row>
    <row r="549" spans="1:5" ht="12.75">
      <c r="A549" s="143"/>
      <c r="B549" s="143"/>
      <c r="C549" s="143"/>
      <c r="D549" s="143"/>
      <c r="E549" s="143"/>
    </row>
    <row r="550" spans="1:5" ht="12.75">
      <c r="A550" s="143"/>
      <c r="B550" s="143"/>
      <c r="C550" s="143"/>
      <c r="D550" s="143"/>
      <c r="E550" s="143"/>
    </row>
    <row r="551" spans="1:5" ht="12.75">
      <c r="A551" s="143"/>
      <c r="B551" s="143"/>
      <c r="C551" s="143"/>
      <c r="D551" s="143"/>
      <c r="E551" s="143"/>
    </row>
    <row r="552" spans="1:5" ht="12.75">
      <c r="A552" s="143"/>
      <c r="B552" s="143"/>
      <c r="C552" s="143"/>
      <c r="D552" s="143"/>
      <c r="E552" s="143"/>
    </row>
    <row r="553" spans="1:5" ht="12.75">
      <c r="A553" s="143"/>
      <c r="B553" s="143"/>
      <c r="C553" s="143"/>
      <c r="D553" s="143"/>
      <c r="E553" s="143"/>
    </row>
    <row r="554" spans="1:5" ht="12.75">
      <c r="A554" s="143"/>
      <c r="B554" s="143"/>
      <c r="C554" s="143"/>
      <c r="D554" s="143"/>
      <c r="E554" s="143"/>
    </row>
    <row r="555" spans="1:5" ht="12.75">
      <c r="A555" s="143"/>
      <c r="B555" s="143"/>
      <c r="C555" s="143"/>
      <c r="D555" s="143"/>
      <c r="E555" s="143"/>
    </row>
    <row r="556" spans="1:5" ht="12.75">
      <c r="A556" s="143"/>
      <c r="B556" s="143"/>
      <c r="C556" s="143"/>
      <c r="D556" s="143"/>
      <c r="E556" s="143"/>
    </row>
    <row r="557" spans="1:5" ht="12.75">
      <c r="A557" s="143"/>
      <c r="B557" s="143"/>
      <c r="C557" s="143"/>
      <c r="D557" s="143"/>
      <c r="E557" s="143"/>
    </row>
    <row r="558" spans="1:5" ht="12.75">
      <c r="A558" s="143"/>
      <c r="B558" s="143"/>
      <c r="C558" s="143"/>
      <c r="D558" s="143"/>
      <c r="E558" s="143"/>
    </row>
    <row r="559" spans="1:5" ht="12.75">
      <c r="A559" s="143"/>
      <c r="B559" s="143"/>
      <c r="C559" s="143"/>
      <c r="D559" s="143"/>
      <c r="E559" s="143"/>
    </row>
    <row r="560" spans="1:5" ht="12.75">
      <c r="A560" s="143"/>
      <c r="B560" s="143"/>
      <c r="C560" s="143"/>
      <c r="D560" s="143"/>
      <c r="E560" s="143"/>
    </row>
    <row r="561" spans="1:5" ht="12.75">
      <c r="A561" s="143"/>
      <c r="B561" s="143"/>
      <c r="C561" s="143"/>
      <c r="D561" s="143"/>
      <c r="E561" s="143"/>
    </row>
    <row r="562" spans="1:5" ht="12.75">
      <c r="A562" s="143"/>
      <c r="B562" s="143"/>
      <c r="C562" s="143"/>
      <c r="D562" s="143"/>
      <c r="E562" s="143"/>
    </row>
    <row r="563" spans="1:5" ht="12.75">
      <c r="A563" s="143"/>
      <c r="B563" s="143"/>
      <c r="C563" s="143"/>
      <c r="D563" s="143"/>
      <c r="E563" s="143"/>
    </row>
    <row r="564" spans="1:5" ht="12.75">
      <c r="A564" s="143"/>
      <c r="B564" s="143"/>
      <c r="C564" s="143"/>
      <c r="D564" s="143"/>
      <c r="E564" s="143"/>
    </row>
    <row r="565" spans="1:5" ht="12.75">
      <c r="A565" s="143"/>
      <c r="B565" s="143"/>
      <c r="C565" s="143"/>
      <c r="D565" s="143"/>
      <c r="E565" s="143"/>
    </row>
    <row r="566" spans="1:5" ht="12.75">
      <c r="A566" s="143"/>
      <c r="B566" s="143"/>
      <c r="C566" s="143"/>
      <c r="D566" s="143"/>
      <c r="E566" s="143"/>
    </row>
    <row r="567" spans="1:5" ht="12.75">
      <c r="A567" s="143"/>
      <c r="B567" s="143"/>
      <c r="C567" s="143"/>
      <c r="D567" s="143"/>
      <c r="E567" s="143"/>
    </row>
    <row r="568" spans="1:5" ht="12.75">
      <c r="A568" s="143"/>
      <c r="B568" s="143"/>
      <c r="C568" s="143"/>
      <c r="D568" s="143"/>
      <c r="E568" s="143"/>
    </row>
    <row r="569" spans="1:5" ht="12.75">
      <c r="A569" s="143"/>
      <c r="B569" s="143"/>
      <c r="C569" s="143"/>
      <c r="D569" s="143"/>
      <c r="E569" s="143"/>
    </row>
    <row r="570" spans="1:5" ht="12.75">
      <c r="A570" s="143"/>
      <c r="B570" s="143"/>
      <c r="C570" s="143"/>
      <c r="D570" s="143"/>
      <c r="E570" s="143"/>
    </row>
    <row r="571" spans="1:5" ht="12.75">
      <c r="A571" s="143"/>
      <c r="B571" s="143"/>
      <c r="C571" s="143"/>
      <c r="D571" s="143"/>
      <c r="E571" s="143"/>
    </row>
    <row r="572" spans="1:5" ht="12.75">
      <c r="A572" s="143"/>
      <c r="B572" s="143"/>
      <c r="C572" s="143"/>
      <c r="D572" s="143"/>
      <c r="E572" s="143"/>
    </row>
    <row r="573" spans="1:5" ht="12.75">
      <c r="A573" s="143"/>
      <c r="B573" s="143"/>
      <c r="C573" s="143"/>
      <c r="D573" s="143"/>
      <c r="E573" s="143"/>
    </row>
    <row r="574" spans="1:5" ht="12.75">
      <c r="A574" s="143"/>
      <c r="B574" s="143"/>
      <c r="C574" s="143"/>
      <c r="D574" s="143"/>
      <c r="E574" s="143"/>
    </row>
    <row r="575" spans="1:5" ht="12.75">
      <c r="A575" s="143"/>
      <c r="B575" s="143"/>
      <c r="C575" s="143"/>
      <c r="D575" s="143"/>
      <c r="E575" s="143"/>
    </row>
    <row r="576" spans="1:5" ht="12.75">
      <c r="A576" s="143"/>
      <c r="B576" s="143"/>
      <c r="C576" s="143"/>
      <c r="D576" s="143"/>
      <c r="E576" s="143"/>
    </row>
    <row r="577" spans="1:5" ht="12.75">
      <c r="A577" s="143"/>
      <c r="B577" s="143"/>
      <c r="C577" s="143"/>
      <c r="D577" s="143"/>
      <c r="E577" s="143"/>
    </row>
    <row r="578" spans="1:5" ht="12.75">
      <c r="A578" s="143"/>
      <c r="B578" s="143"/>
      <c r="C578" s="143"/>
      <c r="D578" s="143"/>
      <c r="E578" s="143"/>
    </row>
    <row r="579" spans="1:5" ht="12.75">
      <c r="A579" s="143"/>
      <c r="B579" s="143"/>
      <c r="C579" s="143"/>
      <c r="D579" s="143"/>
      <c r="E579" s="143"/>
    </row>
    <row r="580" spans="1:5" ht="12.75">
      <c r="A580" s="143"/>
      <c r="B580" s="143"/>
      <c r="C580" s="143"/>
      <c r="D580" s="143"/>
      <c r="E580" s="143"/>
    </row>
    <row r="581" spans="1:5" ht="12.75">
      <c r="A581" s="143"/>
      <c r="B581" s="143"/>
      <c r="C581" s="143"/>
      <c r="D581" s="143"/>
      <c r="E581" s="143"/>
    </row>
    <row r="582" spans="1:5" ht="12.75">
      <c r="A582" s="143"/>
      <c r="B582" s="143"/>
      <c r="C582" s="143"/>
      <c r="D582" s="143"/>
      <c r="E582" s="143"/>
    </row>
    <row r="583" spans="1:5" ht="12.75">
      <c r="A583" s="143"/>
      <c r="B583" s="143"/>
      <c r="C583" s="143"/>
      <c r="D583" s="143"/>
      <c r="E583" s="143"/>
    </row>
    <row r="584" spans="1:5" ht="12.75">
      <c r="A584" s="143"/>
      <c r="B584" s="143"/>
      <c r="C584" s="143"/>
      <c r="D584" s="143"/>
      <c r="E584" s="143"/>
    </row>
    <row r="585" spans="1:5" ht="12.75">
      <c r="A585" s="143"/>
      <c r="B585" s="143"/>
      <c r="C585" s="143"/>
      <c r="D585" s="143"/>
      <c r="E585" s="143"/>
    </row>
    <row r="586" spans="1:5" ht="12.75">
      <c r="A586" s="143"/>
      <c r="B586" s="143"/>
      <c r="C586" s="143"/>
      <c r="D586" s="143"/>
      <c r="E586" s="143"/>
    </row>
    <row r="587" spans="1:5" ht="12.75">
      <c r="A587" s="143"/>
      <c r="B587" s="143"/>
      <c r="C587" s="143"/>
      <c r="D587" s="143"/>
      <c r="E587" s="143"/>
    </row>
    <row r="588" spans="1:5" ht="12.75">
      <c r="A588" s="143"/>
      <c r="B588" s="143"/>
      <c r="C588" s="143"/>
      <c r="D588" s="143"/>
      <c r="E588" s="143"/>
    </row>
    <row r="589" spans="1:5" ht="12.75">
      <c r="A589" s="143"/>
      <c r="B589" s="143"/>
      <c r="C589" s="143"/>
      <c r="D589" s="143"/>
      <c r="E589" s="143"/>
    </row>
    <row r="590" spans="1:5" ht="12.75">
      <c r="A590" s="143"/>
      <c r="B590" s="143"/>
      <c r="C590" s="143"/>
      <c r="D590" s="143"/>
      <c r="E590" s="143"/>
    </row>
    <row r="591" spans="1:5" ht="12.75">
      <c r="A591" s="143"/>
      <c r="B591" s="143"/>
      <c r="C591" s="143"/>
      <c r="D591" s="143"/>
      <c r="E591" s="143"/>
    </row>
    <row r="592" spans="1:5" ht="12.75">
      <c r="A592" s="143"/>
      <c r="B592" s="143"/>
      <c r="C592" s="143"/>
      <c r="D592" s="143"/>
      <c r="E592" s="143"/>
    </row>
    <row r="593" spans="1:5" ht="12.75">
      <c r="A593" s="143"/>
      <c r="B593" s="143"/>
      <c r="C593" s="143"/>
      <c r="D593" s="143"/>
      <c r="E593" s="143"/>
    </row>
    <row r="594" spans="1:5" ht="12.75">
      <c r="A594" s="143"/>
      <c r="B594" s="143"/>
      <c r="C594" s="143"/>
      <c r="D594" s="143"/>
      <c r="E594" s="143"/>
    </row>
    <row r="595" spans="1:5" ht="12.75">
      <c r="A595" s="143"/>
      <c r="B595" s="143"/>
      <c r="C595" s="143"/>
      <c r="D595" s="143"/>
      <c r="E595" s="143"/>
    </row>
    <row r="596" spans="1:5" ht="12.75">
      <c r="A596" s="143"/>
      <c r="B596" s="143"/>
      <c r="C596" s="143"/>
      <c r="D596" s="143"/>
      <c r="E596" s="143"/>
    </row>
    <row r="597" spans="1:5" ht="12.75">
      <c r="A597" s="143"/>
      <c r="B597" s="143"/>
      <c r="C597" s="143"/>
      <c r="D597" s="143"/>
      <c r="E597" s="143"/>
    </row>
    <row r="598" spans="1:5" ht="12.75">
      <c r="A598" s="143"/>
      <c r="B598" s="143"/>
      <c r="C598" s="143"/>
      <c r="D598" s="143"/>
      <c r="E598" s="143"/>
    </row>
    <row r="599" spans="1:5" ht="12.75">
      <c r="A599" s="143"/>
      <c r="B599" s="143"/>
      <c r="C599" s="143"/>
      <c r="D599" s="143"/>
      <c r="E599" s="143"/>
    </row>
    <row r="600" spans="1:5" ht="12.75">
      <c r="A600" s="143"/>
      <c r="B600" s="143"/>
      <c r="C600" s="143"/>
      <c r="D600" s="143"/>
      <c r="E600" s="143"/>
    </row>
    <row r="601" spans="1:5" ht="12.75">
      <c r="A601" s="143"/>
      <c r="B601" s="143"/>
      <c r="C601" s="143"/>
      <c r="D601" s="143"/>
      <c r="E601" s="143"/>
    </row>
    <row r="602" spans="1:5" ht="12.75">
      <c r="A602" s="143"/>
      <c r="B602" s="143"/>
      <c r="C602" s="143"/>
      <c r="D602" s="143"/>
      <c r="E602" s="143"/>
    </row>
    <row r="603" spans="1:5" ht="12.75">
      <c r="A603" s="143"/>
      <c r="B603" s="143"/>
      <c r="C603" s="143"/>
      <c r="D603" s="143"/>
      <c r="E603" s="143"/>
    </row>
    <row r="604" spans="1:5" ht="12.75">
      <c r="A604" s="143"/>
      <c r="B604" s="143"/>
      <c r="C604" s="143"/>
      <c r="D604" s="143"/>
      <c r="E604" s="143"/>
    </row>
    <row r="605" spans="1:5" ht="12.75">
      <c r="A605" s="143"/>
      <c r="B605" s="143"/>
      <c r="C605" s="143"/>
      <c r="D605" s="143"/>
      <c r="E605" s="143"/>
    </row>
    <row r="606" spans="1:5" ht="12.75">
      <c r="A606" s="143"/>
      <c r="B606" s="143"/>
      <c r="C606" s="143"/>
      <c r="D606" s="143"/>
      <c r="E606" s="143"/>
    </row>
    <row r="607" spans="1:5" ht="12.75">
      <c r="A607" s="143"/>
      <c r="B607" s="143"/>
      <c r="C607" s="143"/>
      <c r="D607" s="143"/>
      <c r="E607" s="143"/>
    </row>
    <row r="608" spans="1:5" ht="12.75">
      <c r="A608" s="143"/>
      <c r="B608" s="143"/>
      <c r="C608" s="143"/>
      <c r="D608" s="143"/>
      <c r="E608" s="143"/>
    </row>
    <row r="609" spans="1:5" ht="12.75">
      <c r="A609" s="143"/>
      <c r="B609" s="143"/>
      <c r="C609" s="143"/>
      <c r="D609" s="143"/>
      <c r="E609" s="143"/>
    </row>
    <row r="610" spans="1:5" ht="12.75">
      <c r="A610" s="143"/>
      <c r="B610" s="143"/>
      <c r="C610" s="143"/>
      <c r="D610" s="143"/>
      <c r="E610" s="143"/>
    </row>
    <row r="611" spans="1:5" ht="12.75">
      <c r="A611" s="143"/>
      <c r="B611" s="143"/>
      <c r="C611" s="143"/>
      <c r="D611" s="143"/>
      <c r="E611" s="143"/>
    </row>
    <row r="612" spans="1:5" ht="12.75">
      <c r="A612" s="143"/>
      <c r="B612" s="143"/>
      <c r="C612" s="143"/>
      <c r="D612" s="143"/>
      <c r="E612" s="143"/>
    </row>
    <row r="613" spans="1:5" ht="12.75">
      <c r="A613" s="143"/>
      <c r="B613" s="143"/>
      <c r="C613" s="143"/>
      <c r="D613" s="143"/>
      <c r="E613" s="143"/>
    </row>
    <row r="614" spans="1:5" ht="12.75">
      <c r="A614" s="143"/>
      <c r="B614" s="143"/>
      <c r="C614" s="143"/>
      <c r="D614" s="143"/>
      <c r="E614" s="143"/>
    </row>
    <row r="615" spans="1:5" ht="12.75">
      <c r="A615" s="143"/>
      <c r="B615" s="143"/>
      <c r="C615" s="143"/>
      <c r="D615" s="143"/>
      <c r="E615" s="143"/>
    </row>
    <row r="616" spans="1:5" ht="12.75">
      <c r="A616" s="143"/>
      <c r="B616" s="143"/>
      <c r="C616" s="143"/>
      <c r="D616" s="143"/>
      <c r="E616" s="143"/>
    </row>
    <row r="617" spans="1:5" ht="12.75">
      <c r="A617" s="143"/>
      <c r="B617" s="143"/>
      <c r="C617" s="143"/>
      <c r="D617" s="143"/>
      <c r="E617" s="143"/>
    </row>
    <row r="618" spans="1:5" ht="12.75">
      <c r="A618" s="143"/>
      <c r="B618" s="143"/>
      <c r="C618" s="143"/>
      <c r="D618" s="143"/>
      <c r="E618" s="143"/>
    </row>
    <row r="619" spans="1:5" ht="12.75">
      <c r="A619" s="143"/>
      <c r="B619" s="143"/>
      <c r="C619" s="143"/>
      <c r="D619" s="143"/>
      <c r="E619" s="143"/>
    </row>
    <row r="620" spans="1:5" ht="12.75">
      <c r="A620" s="143"/>
      <c r="B620" s="143"/>
      <c r="C620" s="143"/>
      <c r="D620" s="143"/>
      <c r="E620" s="143"/>
    </row>
    <row r="621" spans="1:5" ht="12.75">
      <c r="A621" s="143"/>
      <c r="B621" s="143"/>
      <c r="C621" s="143"/>
      <c r="D621" s="143"/>
      <c r="E621" s="143"/>
    </row>
    <row r="622" spans="1:5" ht="12.75">
      <c r="A622" s="143"/>
      <c r="B622" s="143"/>
      <c r="C622" s="143"/>
      <c r="D622" s="143"/>
      <c r="E622" s="143"/>
    </row>
    <row r="623" spans="1:5" ht="12.75">
      <c r="A623" s="143"/>
      <c r="B623" s="143"/>
      <c r="C623" s="143"/>
      <c r="D623" s="143"/>
      <c r="E623" s="143"/>
    </row>
    <row r="624" spans="1:5" ht="12.75">
      <c r="A624" s="143"/>
      <c r="B624" s="143"/>
      <c r="C624" s="143"/>
      <c r="D624" s="143"/>
      <c r="E624" s="143"/>
    </row>
    <row r="625" spans="1:5" ht="12.75">
      <c r="A625" s="143"/>
      <c r="B625" s="143"/>
      <c r="C625" s="143"/>
      <c r="D625" s="143"/>
      <c r="E625" s="143"/>
    </row>
    <row r="626" spans="1:5" ht="12.75">
      <c r="A626" s="143"/>
      <c r="B626" s="143"/>
      <c r="C626" s="143"/>
      <c r="D626" s="143"/>
      <c r="E626" s="143"/>
    </row>
    <row r="627" spans="1:5" ht="12.75">
      <c r="A627" s="143"/>
      <c r="B627" s="143"/>
      <c r="C627" s="143"/>
      <c r="D627" s="143"/>
      <c r="E627" s="143"/>
    </row>
    <row r="628" spans="1:5" ht="12.75">
      <c r="A628" s="143"/>
      <c r="B628" s="143"/>
      <c r="C628" s="143"/>
      <c r="D628" s="143"/>
      <c r="E628" s="143"/>
    </row>
    <row r="629" spans="1:5" ht="12.75">
      <c r="A629" s="143"/>
      <c r="B629" s="143"/>
      <c r="C629" s="143"/>
      <c r="D629" s="143"/>
      <c r="E629" s="143"/>
    </row>
    <row r="630" spans="1:5" ht="12.75">
      <c r="A630" s="143"/>
      <c r="B630" s="143"/>
      <c r="C630" s="143"/>
      <c r="D630" s="143"/>
      <c r="E630" s="143"/>
    </row>
    <row r="631" spans="1:5" ht="12.75">
      <c r="A631" s="143"/>
      <c r="B631" s="143"/>
      <c r="C631" s="143"/>
      <c r="D631" s="143"/>
      <c r="E631" s="143"/>
    </row>
    <row r="632" spans="1:5" ht="12.75">
      <c r="A632" s="143"/>
      <c r="B632" s="143"/>
      <c r="C632" s="143"/>
      <c r="D632" s="143"/>
      <c r="E632" s="143"/>
    </row>
    <row r="633" spans="1:5" ht="12.75">
      <c r="A633" s="143"/>
      <c r="B633" s="143"/>
      <c r="C633" s="143"/>
      <c r="D633" s="143"/>
      <c r="E633" s="143"/>
    </row>
    <row r="634" spans="1:5" ht="12.75">
      <c r="A634" s="143"/>
      <c r="B634" s="143"/>
      <c r="C634" s="143"/>
      <c r="D634" s="143"/>
      <c r="E634" s="143"/>
    </row>
    <row r="635" spans="1:5" ht="12.75">
      <c r="A635" s="143"/>
      <c r="B635" s="143"/>
      <c r="C635" s="143"/>
      <c r="D635" s="143"/>
      <c r="E635" s="143"/>
    </row>
    <row r="636" spans="1:5" ht="12.75">
      <c r="A636" s="143"/>
      <c r="B636" s="143"/>
      <c r="C636" s="143"/>
      <c r="D636" s="143"/>
      <c r="E636" s="143"/>
    </row>
    <row r="637" spans="1:5" ht="12.75">
      <c r="A637" s="143"/>
      <c r="B637" s="143"/>
      <c r="C637" s="143"/>
      <c r="D637" s="143"/>
      <c r="E637" s="143"/>
    </row>
    <row r="638" spans="1:5" ht="12.75">
      <c r="A638" s="143"/>
      <c r="B638" s="143"/>
      <c r="C638" s="143"/>
      <c r="D638" s="143"/>
      <c r="E638" s="143"/>
    </row>
    <row r="639" spans="1:5" ht="12.75">
      <c r="A639" s="143"/>
      <c r="B639" s="143"/>
      <c r="C639" s="143"/>
      <c r="D639" s="143"/>
      <c r="E639" s="143"/>
    </row>
    <row r="640" spans="1:5" ht="12.75">
      <c r="A640" s="143"/>
      <c r="B640" s="143"/>
      <c r="C640" s="143"/>
      <c r="D640" s="143"/>
      <c r="E640" s="143"/>
    </row>
    <row r="641" spans="1:5" ht="12.75">
      <c r="A641" s="143"/>
      <c r="B641" s="143"/>
      <c r="C641" s="143"/>
      <c r="D641" s="143"/>
      <c r="E641" s="143"/>
    </row>
    <row r="642" spans="1:5" ht="12.75">
      <c r="A642" s="143"/>
      <c r="B642" s="143"/>
      <c r="C642" s="143"/>
      <c r="D642" s="143"/>
      <c r="E642" s="143"/>
    </row>
    <row r="643" spans="1:5" ht="12.75">
      <c r="A643" s="143"/>
      <c r="B643" s="143"/>
      <c r="C643" s="143"/>
      <c r="D643" s="143"/>
      <c r="E643" s="143"/>
    </row>
    <row r="644" spans="1:5" ht="12.75">
      <c r="A644" s="143"/>
      <c r="B644" s="143"/>
      <c r="C644" s="143"/>
      <c r="D644" s="143"/>
      <c r="E644" s="143"/>
    </row>
    <row r="645" spans="1:5" ht="12.75">
      <c r="A645" s="143"/>
      <c r="B645" s="143"/>
      <c r="C645" s="143"/>
      <c r="D645" s="143"/>
      <c r="E645" s="143"/>
    </row>
    <row r="646" spans="1:5" ht="12.75">
      <c r="A646" s="143"/>
      <c r="B646" s="143"/>
      <c r="C646" s="143"/>
      <c r="D646" s="143"/>
      <c r="E646" s="143"/>
    </row>
    <row r="647" spans="1:5" ht="12.75">
      <c r="A647" s="143"/>
      <c r="B647" s="143"/>
      <c r="C647" s="143"/>
      <c r="D647" s="143"/>
      <c r="E647" s="143"/>
    </row>
    <row r="648" spans="1:5" ht="12.75">
      <c r="A648" s="143"/>
      <c r="B648" s="143"/>
      <c r="C648" s="143"/>
      <c r="D648" s="143"/>
      <c r="E648" s="143"/>
    </row>
    <row r="649" spans="1:5" ht="12.75">
      <c r="A649" s="143"/>
      <c r="B649" s="143"/>
      <c r="C649" s="143"/>
      <c r="D649" s="143"/>
      <c r="E649" s="143"/>
    </row>
    <row r="650" spans="1:5" ht="12.75">
      <c r="A650" s="143"/>
      <c r="B650" s="143"/>
      <c r="C650" s="143"/>
      <c r="D650" s="143"/>
      <c r="E650" s="143"/>
    </row>
    <row r="651" spans="1:5" ht="12.75">
      <c r="A651" s="143"/>
      <c r="B651" s="143"/>
      <c r="C651" s="143"/>
      <c r="D651" s="143"/>
      <c r="E651" s="143"/>
    </row>
    <row r="652" spans="1:5" ht="12.75">
      <c r="A652" s="143"/>
      <c r="B652" s="143"/>
      <c r="C652" s="143"/>
      <c r="D652" s="143"/>
      <c r="E652" s="143"/>
    </row>
    <row r="653" spans="1:5" ht="12.75">
      <c r="A653" s="143"/>
      <c r="B653" s="143"/>
      <c r="C653" s="143"/>
      <c r="D653" s="143"/>
      <c r="E653" s="143"/>
    </row>
    <row r="654" spans="1:5" ht="12.75">
      <c r="A654" s="143"/>
      <c r="B654" s="143"/>
      <c r="C654" s="143"/>
      <c r="D654" s="143"/>
      <c r="E654" s="143"/>
    </row>
    <row r="655" spans="1:5" ht="12.75">
      <c r="A655" s="143"/>
      <c r="B655" s="143"/>
      <c r="C655" s="143"/>
      <c r="D655" s="143"/>
      <c r="E655" s="143"/>
    </row>
    <row r="656" spans="1:5" ht="12.75">
      <c r="A656" s="143"/>
      <c r="B656" s="143"/>
      <c r="C656" s="143"/>
      <c r="D656" s="143"/>
      <c r="E656" s="143"/>
    </row>
    <row r="657" spans="1:5" ht="12.75">
      <c r="A657" s="143"/>
      <c r="B657" s="143"/>
      <c r="C657" s="143"/>
      <c r="D657" s="143"/>
      <c r="E657" s="143"/>
    </row>
    <row r="658" spans="1:5" ht="12.75">
      <c r="A658" s="143"/>
      <c r="B658" s="143"/>
      <c r="C658" s="143"/>
      <c r="D658" s="143"/>
      <c r="E658" s="143"/>
    </row>
    <row r="659" spans="1:5" ht="12.75">
      <c r="A659" s="143"/>
      <c r="B659" s="143"/>
      <c r="C659" s="143"/>
      <c r="D659" s="143"/>
      <c r="E659" s="143"/>
    </row>
    <row r="660" spans="1:5" ht="12.75">
      <c r="A660" s="143"/>
      <c r="B660" s="143"/>
      <c r="C660" s="143"/>
      <c r="D660" s="143"/>
      <c r="E660" s="143"/>
    </row>
    <row r="661" spans="1:5" ht="12.75">
      <c r="A661" s="143"/>
      <c r="B661" s="143"/>
      <c r="C661" s="143"/>
      <c r="D661" s="143"/>
      <c r="E661" s="143"/>
    </row>
    <row r="662" spans="1:5" ht="12.75">
      <c r="A662" s="143"/>
      <c r="B662" s="143"/>
      <c r="C662" s="143"/>
      <c r="D662" s="143"/>
      <c r="E662" s="143"/>
    </row>
    <row r="663" spans="1:5" ht="12.75">
      <c r="A663" s="143"/>
      <c r="B663" s="143"/>
      <c r="C663" s="143"/>
      <c r="D663" s="143"/>
      <c r="E663" s="143"/>
    </row>
    <row r="664" spans="1:5" ht="12.75">
      <c r="A664" s="143"/>
      <c r="B664" s="143"/>
      <c r="C664" s="143"/>
      <c r="D664" s="143"/>
      <c r="E664" s="143"/>
    </row>
    <row r="665" spans="1:5" ht="12.75">
      <c r="A665" s="143"/>
      <c r="B665" s="143"/>
      <c r="C665" s="143"/>
      <c r="D665" s="143"/>
      <c r="E665" s="143"/>
    </row>
    <row r="666" spans="1:5" ht="12.75">
      <c r="A666" s="143"/>
      <c r="B666" s="143"/>
      <c r="C666" s="143"/>
      <c r="D666" s="143"/>
      <c r="E666" s="143"/>
    </row>
    <row r="667" spans="1:5" ht="12.75">
      <c r="A667" s="143"/>
      <c r="B667" s="143"/>
      <c r="C667" s="143"/>
      <c r="D667" s="143"/>
      <c r="E667" s="143"/>
    </row>
    <row r="668" spans="1:5" ht="12.75">
      <c r="A668" s="143"/>
      <c r="B668" s="143"/>
      <c r="C668" s="143"/>
      <c r="D668" s="143"/>
      <c r="E668" s="143"/>
    </row>
    <row r="669" spans="1:5" ht="12.75">
      <c r="A669" s="143"/>
      <c r="B669" s="143"/>
      <c r="C669" s="143"/>
      <c r="D669" s="143"/>
      <c r="E669" s="143"/>
    </row>
    <row r="670" spans="1:5" ht="12.75">
      <c r="A670" s="143"/>
      <c r="B670" s="143"/>
      <c r="C670" s="143"/>
      <c r="D670" s="143"/>
      <c r="E670" s="143"/>
    </row>
    <row r="671" spans="1:5" ht="12.75">
      <c r="A671" s="143"/>
      <c r="B671" s="143"/>
      <c r="C671" s="143"/>
      <c r="D671" s="143"/>
      <c r="E671" s="143"/>
    </row>
    <row r="672" spans="1:5" ht="12.75">
      <c r="A672" s="143"/>
      <c r="B672" s="143"/>
      <c r="C672" s="143"/>
      <c r="D672" s="143"/>
      <c r="E672" s="143"/>
    </row>
    <row r="673" spans="1:5" ht="12.75">
      <c r="A673" s="143"/>
      <c r="B673" s="143"/>
      <c r="C673" s="143"/>
      <c r="D673" s="143"/>
      <c r="E673" s="143"/>
    </row>
    <row r="674" spans="1:5" ht="12.75">
      <c r="A674" s="143"/>
      <c r="B674" s="143"/>
      <c r="C674" s="143"/>
      <c r="D674" s="143"/>
      <c r="E674" s="143"/>
    </row>
    <row r="675" spans="1:5" ht="12.75">
      <c r="A675" s="143"/>
      <c r="B675" s="143"/>
      <c r="C675" s="143"/>
      <c r="D675" s="143"/>
      <c r="E675" s="143"/>
    </row>
    <row r="676" spans="1:5" ht="12.75">
      <c r="A676" s="143"/>
      <c r="B676" s="143"/>
      <c r="C676" s="143"/>
      <c r="D676" s="143"/>
      <c r="E676" s="143"/>
    </row>
    <row r="677" spans="1:5" ht="12.75">
      <c r="A677" s="143"/>
      <c r="B677" s="143"/>
      <c r="C677" s="143"/>
      <c r="D677" s="143"/>
      <c r="E677" s="143"/>
    </row>
    <row r="678" spans="1:5" ht="12.75">
      <c r="A678" s="143"/>
      <c r="B678" s="143"/>
      <c r="C678" s="143"/>
      <c r="D678" s="143"/>
      <c r="E678" s="143"/>
    </row>
    <row r="679" spans="1:5" ht="12.75">
      <c r="A679" s="143"/>
      <c r="B679" s="143"/>
      <c r="C679" s="143"/>
      <c r="D679" s="143"/>
      <c r="E679" s="143"/>
    </row>
    <row r="680" spans="1:5" ht="12.75">
      <c r="A680" s="143"/>
      <c r="B680" s="143"/>
      <c r="C680" s="143"/>
      <c r="D680" s="143"/>
      <c r="E680" s="143"/>
    </row>
    <row r="681" spans="1:5" ht="12.75">
      <c r="A681" s="143"/>
      <c r="B681" s="143"/>
      <c r="C681" s="143"/>
      <c r="D681" s="143"/>
      <c r="E681" s="143"/>
    </row>
    <row r="682" spans="1:5" ht="12.75">
      <c r="A682" s="143"/>
      <c r="B682" s="143"/>
      <c r="C682" s="143"/>
      <c r="D682" s="143"/>
      <c r="E682" s="143"/>
    </row>
    <row r="683" spans="1:5" ht="12.75">
      <c r="A683" s="143"/>
      <c r="B683" s="143"/>
      <c r="C683" s="143"/>
      <c r="D683" s="143"/>
      <c r="E683" s="143"/>
    </row>
    <row r="684" spans="1:5" ht="12.75">
      <c r="A684" s="143"/>
      <c r="B684" s="143"/>
      <c r="C684" s="143"/>
      <c r="D684" s="143"/>
      <c r="E684" s="143"/>
    </row>
    <row r="685" spans="1:5" ht="12.75">
      <c r="A685" s="143"/>
      <c r="B685" s="143"/>
      <c r="C685" s="143"/>
      <c r="D685" s="143"/>
      <c r="E685" s="143"/>
    </row>
    <row r="686" spans="1:5" ht="12.75">
      <c r="A686" s="143"/>
      <c r="B686" s="143"/>
      <c r="C686" s="143"/>
      <c r="D686" s="143"/>
      <c r="E686" s="143"/>
    </row>
    <row r="687" spans="1:5" ht="12.75">
      <c r="A687" s="143"/>
      <c r="B687" s="143"/>
      <c r="C687" s="143"/>
      <c r="D687" s="143"/>
      <c r="E687" s="143"/>
    </row>
    <row r="688" spans="1:5" ht="12.75">
      <c r="A688" s="143"/>
      <c r="B688" s="143"/>
      <c r="C688" s="143"/>
      <c r="D688" s="143"/>
      <c r="E688" s="143"/>
    </row>
    <row r="689" spans="1:5" ht="12.75">
      <c r="A689" s="143"/>
      <c r="B689" s="143"/>
      <c r="C689" s="143"/>
      <c r="D689" s="143"/>
      <c r="E689" s="143"/>
    </row>
    <row r="690" spans="1:5" ht="12.75">
      <c r="A690" s="143"/>
      <c r="B690" s="143"/>
      <c r="C690" s="143"/>
      <c r="D690" s="143"/>
      <c r="E690" s="143"/>
    </row>
    <row r="691" spans="1:5" ht="12.75">
      <c r="A691" s="143"/>
      <c r="B691" s="143"/>
      <c r="C691" s="143"/>
      <c r="D691" s="143"/>
      <c r="E691" s="143"/>
    </row>
    <row r="692" spans="1:5" ht="12.75">
      <c r="A692" s="143"/>
      <c r="B692" s="143"/>
      <c r="C692" s="143"/>
      <c r="D692" s="143"/>
      <c r="E692" s="143"/>
    </row>
    <row r="693" spans="1:5" ht="12.75">
      <c r="A693" s="143"/>
      <c r="B693" s="143"/>
      <c r="C693" s="143"/>
      <c r="D693" s="143"/>
      <c r="E693" s="143"/>
    </row>
    <row r="694" spans="1:5" ht="12.75">
      <c r="A694" s="143"/>
      <c r="B694" s="143"/>
      <c r="C694" s="143"/>
      <c r="D694" s="143"/>
      <c r="E694" s="143"/>
    </row>
    <row r="695" spans="1:5" ht="12.75">
      <c r="A695" s="143"/>
      <c r="B695" s="143"/>
      <c r="C695" s="143"/>
      <c r="D695" s="143"/>
      <c r="E695" s="143"/>
    </row>
    <row r="696" spans="1:5" ht="12.75">
      <c r="A696" s="143"/>
      <c r="B696" s="143"/>
      <c r="C696" s="143"/>
      <c r="D696" s="143"/>
      <c r="E696" s="143"/>
    </row>
    <row r="697" spans="1:5" ht="12.75">
      <c r="A697" s="143"/>
      <c r="B697" s="143"/>
      <c r="C697" s="143"/>
      <c r="D697" s="143"/>
      <c r="E697" s="143"/>
    </row>
    <row r="698" spans="1:5" ht="12.75">
      <c r="A698" s="143"/>
      <c r="B698" s="143"/>
      <c r="C698" s="143"/>
      <c r="D698" s="143"/>
      <c r="E698" s="143"/>
    </row>
    <row r="699" spans="1:5" ht="12.75">
      <c r="A699" s="143"/>
      <c r="B699" s="143"/>
      <c r="C699" s="143"/>
      <c r="D699" s="143"/>
      <c r="E699" s="143"/>
    </row>
    <row r="700" spans="1:5" ht="12.75">
      <c r="A700" s="143"/>
      <c r="B700" s="143"/>
      <c r="C700" s="143"/>
      <c r="D700" s="143"/>
      <c r="E700" s="143"/>
    </row>
    <row r="701" spans="1:5" ht="12.75">
      <c r="A701" s="143"/>
      <c r="B701" s="143"/>
      <c r="C701" s="143"/>
      <c r="D701" s="143"/>
      <c r="E701" s="143"/>
    </row>
    <row r="702" spans="1:5" ht="12.75">
      <c r="A702" s="143"/>
      <c r="B702" s="143"/>
      <c r="C702" s="143"/>
      <c r="D702" s="143"/>
      <c r="E702" s="143"/>
    </row>
    <row r="703" spans="1:5" ht="12.75">
      <c r="A703" s="143"/>
      <c r="B703" s="143"/>
      <c r="C703" s="143"/>
      <c r="D703" s="143"/>
      <c r="E703" s="143"/>
    </row>
    <row r="704" spans="1:5" ht="12.75">
      <c r="A704" s="143"/>
      <c r="B704" s="143"/>
      <c r="C704" s="143"/>
      <c r="D704" s="143"/>
      <c r="E704" s="143"/>
    </row>
    <row r="705" spans="1:5" ht="12.75">
      <c r="A705" s="143"/>
      <c r="B705" s="143"/>
      <c r="C705" s="143"/>
      <c r="D705" s="143"/>
      <c r="E705" s="143"/>
    </row>
    <row r="706" spans="1:5" ht="12.75">
      <c r="A706" s="143"/>
      <c r="B706" s="143"/>
      <c r="C706" s="143"/>
      <c r="D706" s="143"/>
      <c r="E706" s="143"/>
    </row>
    <row r="707" spans="1:5" ht="12.75">
      <c r="A707" s="143"/>
      <c r="B707" s="143"/>
      <c r="C707" s="143"/>
      <c r="D707" s="143"/>
      <c r="E707" s="143"/>
    </row>
    <row r="708" spans="1:5" ht="12.75">
      <c r="A708" s="143"/>
      <c r="B708" s="143"/>
      <c r="C708" s="143"/>
      <c r="D708" s="143"/>
      <c r="E708" s="143"/>
    </row>
    <row r="709" spans="1:5" ht="12.75">
      <c r="A709" s="143"/>
      <c r="B709" s="143"/>
      <c r="C709" s="143"/>
      <c r="D709" s="143"/>
      <c r="E709" s="143"/>
    </row>
    <row r="710" spans="1:5" ht="12.75">
      <c r="A710" s="143"/>
      <c r="B710" s="143"/>
      <c r="C710" s="143"/>
      <c r="D710" s="143"/>
      <c r="E710" s="143"/>
    </row>
    <row r="711" spans="1:5" ht="12.75">
      <c r="A711" s="143"/>
      <c r="B711" s="143"/>
      <c r="C711" s="143"/>
      <c r="D711" s="143"/>
      <c r="E711" s="143"/>
    </row>
    <row r="712" spans="1:5" ht="12.75">
      <c r="A712" s="143"/>
      <c r="B712" s="143"/>
      <c r="C712" s="143"/>
      <c r="D712" s="143"/>
      <c r="E712" s="143"/>
    </row>
    <row r="713" spans="1:5" ht="12.75">
      <c r="A713" s="143"/>
      <c r="B713" s="143"/>
      <c r="C713" s="143"/>
      <c r="D713" s="143"/>
      <c r="E713" s="143"/>
    </row>
    <row r="714" spans="1:5" ht="12.75">
      <c r="A714" s="143"/>
      <c r="B714" s="143"/>
      <c r="C714" s="143"/>
      <c r="D714" s="143"/>
      <c r="E714" s="143"/>
    </row>
    <row r="715" spans="1:5" ht="12.75">
      <c r="A715" s="143"/>
      <c r="B715" s="143"/>
      <c r="C715" s="143"/>
      <c r="D715" s="143"/>
      <c r="E715" s="143"/>
    </row>
    <row r="716" spans="1:5" ht="12.75">
      <c r="A716" s="143"/>
      <c r="B716" s="143"/>
      <c r="C716" s="143"/>
      <c r="D716" s="143"/>
      <c r="E716" s="143"/>
    </row>
    <row r="717" spans="1:5" ht="12.75">
      <c r="A717" s="143"/>
      <c r="B717" s="143"/>
      <c r="C717" s="143"/>
      <c r="D717" s="143"/>
      <c r="E717" s="143"/>
    </row>
    <row r="718" spans="1:5" ht="12.75">
      <c r="A718" s="143"/>
      <c r="B718" s="143"/>
      <c r="C718" s="143"/>
      <c r="D718" s="143"/>
      <c r="E718" s="143"/>
    </row>
    <row r="719" spans="1:5" ht="12.75">
      <c r="A719" s="143"/>
      <c r="B719" s="143"/>
      <c r="C719" s="143"/>
      <c r="D719" s="143"/>
      <c r="E719" s="143"/>
    </row>
    <row r="720" spans="1:5" ht="12.75">
      <c r="A720" s="143"/>
      <c r="B720" s="143"/>
      <c r="C720" s="143"/>
      <c r="D720" s="143"/>
      <c r="E720" s="143"/>
    </row>
    <row r="721" spans="1:5" ht="12.75">
      <c r="A721" s="143"/>
      <c r="B721" s="143"/>
      <c r="C721" s="143"/>
      <c r="D721" s="143"/>
      <c r="E721" s="143"/>
    </row>
    <row r="722" spans="1:5" ht="12.75">
      <c r="A722" s="143"/>
      <c r="B722" s="143"/>
      <c r="C722" s="143"/>
      <c r="D722" s="143"/>
      <c r="E722" s="143"/>
    </row>
    <row r="723" spans="1:5" ht="12.75">
      <c r="A723" s="143"/>
      <c r="B723" s="143"/>
      <c r="C723" s="143"/>
      <c r="D723" s="143"/>
      <c r="E723" s="143"/>
    </row>
    <row r="724" spans="1:5" ht="12.75">
      <c r="A724" s="143"/>
      <c r="B724" s="143"/>
      <c r="C724" s="143"/>
      <c r="D724" s="143"/>
      <c r="E724" s="143"/>
    </row>
    <row r="725" spans="1:5" ht="12.75">
      <c r="A725" s="143"/>
      <c r="B725" s="143"/>
      <c r="C725" s="143"/>
      <c r="D725" s="143"/>
      <c r="E725" s="143"/>
    </row>
    <row r="726" spans="1:5" ht="12.75">
      <c r="A726" s="143"/>
      <c r="B726" s="143"/>
      <c r="C726" s="143"/>
      <c r="D726" s="143"/>
      <c r="E726" s="143"/>
    </row>
    <row r="727" spans="1:5" ht="12.75">
      <c r="A727" s="143"/>
      <c r="B727" s="143"/>
      <c r="C727" s="143"/>
      <c r="D727" s="143"/>
      <c r="E727" s="143"/>
    </row>
    <row r="728" spans="1:5" ht="12.75">
      <c r="A728" s="143"/>
      <c r="B728" s="143"/>
      <c r="C728" s="143"/>
      <c r="D728" s="143"/>
      <c r="E728" s="143"/>
    </row>
    <row r="729" spans="1:5" ht="12.75">
      <c r="A729" s="143"/>
      <c r="B729" s="143"/>
      <c r="C729" s="143"/>
      <c r="D729" s="143"/>
      <c r="E729" s="143"/>
    </row>
    <row r="730" spans="1:5" ht="12.75">
      <c r="A730" s="143"/>
      <c r="B730" s="143"/>
      <c r="C730" s="143"/>
      <c r="D730" s="143"/>
      <c r="E730" s="143"/>
    </row>
    <row r="731" spans="1:5" ht="12.75">
      <c r="A731" s="143"/>
      <c r="B731" s="143"/>
      <c r="C731" s="143"/>
      <c r="D731" s="143"/>
      <c r="E731" s="143"/>
    </row>
    <row r="732" spans="1:5" ht="12.75">
      <c r="A732" s="143"/>
      <c r="B732" s="143"/>
      <c r="C732" s="143"/>
      <c r="D732" s="143"/>
      <c r="E732" s="143"/>
    </row>
    <row r="733" spans="1:5" ht="12.75">
      <c r="A733" s="143"/>
      <c r="B733" s="143"/>
      <c r="C733" s="143"/>
      <c r="D733" s="143"/>
      <c r="E733" s="143"/>
    </row>
    <row r="734" spans="1:5" ht="12.75">
      <c r="A734" s="143"/>
      <c r="B734" s="143"/>
      <c r="C734" s="143"/>
      <c r="D734" s="143"/>
      <c r="E734" s="143"/>
    </row>
    <row r="735" spans="1:5" ht="12.75">
      <c r="A735" s="143"/>
      <c r="B735" s="143"/>
      <c r="C735" s="143"/>
      <c r="D735" s="143"/>
      <c r="E735" s="143"/>
    </row>
    <row r="736" spans="1:5" ht="12.75">
      <c r="A736" s="143"/>
      <c r="B736" s="143"/>
      <c r="C736" s="143"/>
      <c r="D736" s="143"/>
      <c r="E736" s="143"/>
    </row>
    <row r="737" spans="1:5" ht="12.75">
      <c r="A737" s="143"/>
      <c r="B737" s="143"/>
      <c r="C737" s="143"/>
      <c r="D737" s="143"/>
      <c r="E737" s="143"/>
    </row>
    <row r="738" spans="1:5" ht="12.75">
      <c r="A738" s="143"/>
      <c r="B738" s="143"/>
      <c r="C738" s="143"/>
      <c r="D738" s="143"/>
      <c r="E738" s="143"/>
    </row>
    <row r="739" spans="1:5" ht="12.75">
      <c r="A739" s="143"/>
      <c r="B739" s="143"/>
      <c r="C739" s="143"/>
      <c r="D739" s="143"/>
      <c r="E739" s="143"/>
    </row>
    <row r="740" spans="1:5" ht="12.75">
      <c r="A740" s="143"/>
      <c r="B740" s="143"/>
      <c r="C740" s="143"/>
      <c r="D740" s="143"/>
      <c r="E740" s="143"/>
    </row>
    <row r="741" spans="1:5" ht="12.75">
      <c r="A741" s="143"/>
      <c r="B741" s="143"/>
      <c r="C741" s="143"/>
      <c r="D741" s="143"/>
      <c r="E741" s="143"/>
    </row>
    <row r="742" spans="1:5" ht="12.75">
      <c r="A742" s="143"/>
      <c r="B742" s="143"/>
      <c r="C742" s="143"/>
      <c r="D742" s="143"/>
      <c r="E742" s="143"/>
    </row>
    <row r="743" spans="1:5" ht="12.75">
      <c r="A743" s="143"/>
      <c r="B743" s="143"/>
      <c r="C743" s="143"/>
      <c r="D743" s="143"/>
      <c r="E743" s="143"/>
    </row>
    <row r="744" spans="1:5" ht="12.75">
      <c r="A744" s="143"/>
      <c r="B744" s="143"/>
      <c r="C744" s="143"/>
      <c r="D744" s="143"/>
      <c r="E744" s="143"/>
    </row>
    <row r="745" spans="1:5" ht="12.75">
      <c r="A745" s="143"/>
      <c r="B745" s="143"/>
      <c r="C745" s="143"/>
      <c r="D745" s="143"/>
      <c r="E745" s="143"/>
    </row>
    <row r="746" spans="1:5" ht="12.75">
      <c r="A746" s="143"/>
      <c r="B746" s="143"/>
      <c r="C746" s="143"/>
      <c r="D746" s="143"/>
      <c r="E746" s="143"/>
    </row>
    <row r="747" spans="1:5" ht="12.75">
      <c r="A747" s="143"/>
      <c r="B747" s="143"/>
      <c r="C747" s="143"/>
      <c r="D747" s="143"/>
      <c r="E747" s="143"/>
    </row>
    <row r="748" spans="1:5" ht="12.75">
      <c r="A748" s="143"/>
      <c r="B748" s="143"/>
      <c r="C748" s="143"/>
      <c r="D748" s="143"/>
      <c r="E748" s="143"/>
    </row>
    <row r="749" spans="1:5" ht="12.75">
      <c r="A749" s="143"/>
      <c r="B749" s="143"/>
      <c r="C749" s="143"/>
      <c r="D749" s="143"/>
      <c r="E749" s="143"/>
    </row>
    <row r="750" spans="1:5" ht="12.75">
      <c r="A750" s="143"/>
      <c r="B750" s="143"/>
      <c r="C750" s="143"/>
      <c r="D750" s="143"/>
      <c r="E750" s="143"/>
    </row>
    <row r="751" spans="1:5" ht="12.75">
      <c r="A751" s="143"/>
      <c r="B751" s="143"/>
      <c r="C751" s="143"/>
      <c r="D751" s="143"/>
      <c r="E751" s="143"/>
    </row>
    <row r="752" spans="1:5" ht="12.75">
      <c r="A752" s="143"/>
      <c r="B752" s="143"/>
      <c r="C752" s="143"/>
      <c r="D752" s="143"/>
      <c r="E752" s="143"/>
    </row>
    <row r="753" spans="1:5" ht="12.75">
      <c r="A753" s="143"/>
      <c r="B753" s="143"/>
      <c r="C753" s="143"/>
      <c r="D753" s="143"/>
      <c r="E753" s="143"/>
    </row>
    <row r="754" spans="1:5" ht="12.75">
      <c r="A754" s="143"/>
      <c r="B754" s="143"/>
      <c r="C754" s="143"/>
      <c r="D754" s="143"/>
      <c r="E754" s="143"/>
    </row>
    <row r="755" spans="1:5" ht="12.75">
      <c r="A755" s="143"/>
      <c r="B755" s="143"/>
      <c r="C755" s="143"/>
      <c r="D755" s="143"/>
      <c r="E755" s="143"/>
    </row>
    <row r="756" spans="1:5" ht="12.75">
      <c r="A756" s="143"/>
      <c r="B756" s="143"/>
      <c r="C756" s="143"/>
      <c r="D756" s="143"/>
      <c r="E756" s="143"/>
    </row>
    <row r="757" spans="1:5" ht="12.75">
      <c r="A757" s="143"/>
      <c r="B757" s="143"/>
      <c r="C757" s="143"/>
      <c r="D757" s="143"/>
      <c r="E757" s="143"/>
    </row>
    <row r="758" spans="1:5" ht="12.75">
      <c r="A758" s="143"/>
      <c r="B758" s="143"/>
      <c r="C758" s="143"/>
      <c r="D758" s="143"/>
      <c r="E758" s="143"/>
    </row>
    <row r="759" spans="1:5" ht="12.75">
      <c r="A759" s="143"/>
      <c r="B759" s="143"/>
      <c r="C759" s="143"/>
      <c r="D759" s="143"/>
      <c r="E759" s="143"/>
    </row>
    <row r="760" spans="1:5" ht="12.75">
      <c r="A760" s="143"/>
      <c r="B760" s="143"/>
      <c r="C760" s="143"/>
      <c r="D760" s="143"/>
      <c r="E760" s="143"/>
    </row>
    <row r="761" spans="1:5" ht="12.75">
      <c r="A761" s="143"/>
      <c r="B761" s="143"/>
      <c r="C761" s="143"/>
      <c r="D761" s="143"/>
      <c r="E761" s="143"/>
    </row>
    <row r="762" spans="1:5" ht="12.75">
      <c r="A762" s="143"/>
      <c r="B762" s="143"/>
      <c r="C762" s="143"/>
      <c r="D762" s="143"/>
      <c r="E762" s="143"/>
    </row>
    <row r="763" spans="1:5" ht="12.75">
      <c r="A763" s="143"/>
      <c r="B763" s="143"/>
      <c r="C763" s="143"/>
      <c r="D763" s="143"/>
      <c r="E763" s="143"/>
    </row>
    <row r="764" spans="1:5" ht="12.75">
      <c r="A764" s="143"/>
      <c r="B764" s="143"/>
      <c r="C764" s="143"/>
      <c r="D764" s="143"/>
      <c r="E764" s="143"/>
    </row>
    <row r="765" spans="1:5" ht="12.75">
      <c r="A765" s="143"/>
      <c r="B765" s="143"/>
      <c r="C765" s="143"/>
      <c r="D765" s="143"/>
      <c r="E765" s="143"/>
    </row>
    <row r="766" spans="1:5" ht="12.75">
      <c r="A766" s="143"/>
      <c r="B766" s="143"/>
      <c r="C766" s="143"/>
      <c r="D766" s="143"/>
      <c r="E766" s="143"/>
    </row>
    <row r="767" spans="1:5" ht="12.75">
      <c r="A767" s="143"/>
      <c r="B767" s="143"/>
      <c r="C767" s="143"/>
      <c r="D767" s="143"/>
      <c r="E767" s="143"/>
    </row>
    <row r="768" spans="1:5" ht="12.75">
      <c r="A768" s="143"/>
      <c r="B768" s="143"/>
      <c r="C768" s="143"/>
      <c r="D768" s="143"/>
      <c r="E768" s="143"/>
    </row>
    <row r="769" spans="1:5" ht="12.75">
      <c r="A769" s="143"/>
      <c r="B769" s="143"/>
      <c r="C769" s="143"/>
      <c r="D769" s="143"/>
      <c r="E769" s="143"/>
    </row>
    <row r="770" spans="1:5" ht="12.75">
      <c r="A770" s="143"/>
      <c r="B770" s="143"/>
      <c r="C770" s="143"/>
      <c r="D770" s="143"/>
      <c r="E770" s="143"/>
    </row>
    <row r="771" spans="1:5" ht="12.75">
      <c r="A771" s="143"/>
      <c r="B771" s="143"/>
      <c r="C771" s="143"/>
      <c r="D771" s="143"/>
      <c r="E771" s="143"/>
    </row>
    <row r="772" spans="1:5" ht="12.75">
      <c r="A772" s="143"/>
      <c r="B772" s="143"/>
      <c r="C772" s="143"/>
      <c r="D772" s="143"/>
      <c r="E772" s="143"/>
    </row>
    <row r="773" spans="1:5" ht="12.75">
      <c r="A773" s="143"/>
      <c r="B773" s="143"/>
      <c r="C773" s="143"/>
      <c r="D773" s="143"/>
      <c r="E773" s="143"/>
    </row>
    <row r="774" spans="1:5" ht="12.75">
      <c r="A774" s="143"/>
      <c r="B774" s="143"/>
      <c r="C774" s="143"/>
      <c r="D774" s="143"/>
      <c r="E774" s="143"/>
    </row>
    <row r="775" spans="1:5" ht="12.75">
      <c r="A775" s="143"/>
      <c r="B775" s="143"/>
      <c r="C775" s="143"/>
      <c r="D775" s="143"/>
      <c r="E775" s="143"/>
    </row>
    <row r="776" spans="1:5" ht="12.75">
      <c r="A776" s="143"/>
      <c r="B776" s="143"/>
      <c r="C776" s="143"/>
      <c r="D776" s="143"/>
      <c r="E776" s="143"/>
    </row>
    <row r="777" spans="1:5" ht="12.75">
      <c r="A777" s="143"/>
      <c r="B777" s="143"/>
      <c r="C777" s="143"/>
      <c r="D777" s="143"/>
      <c r="E777" s="143"/>
    </row>
    <row r="778" spans="1:5" ht="12.75">
      <c r="A778" s="143"/>
      <c r="B778" s="143"/>
      <c r="C778" s="143"/>
      <c r="D778" s="143"/>
      <c r="E778" s="143"/>
    </row>
    <row r="779" spans="1:5" ht="12.75">
      <c r="A779" s="143"/>
      <c r="B779" s="143"/>
      <c r="C779" s="143"/>
      <c r="D779" s="143"/>
      <c r="E779" s="143"/>
    </row>
    <row r="780" spans="1:5" ht="12.75">
      <c r="A780" s="143"/>
      <c r="B780" s="143"/>
      <c r="C780" s="143"/>
      <c r="D780" s="143"/>
      <c r="E780" s="143"/>
    </row>
    <row r="781" spans="1:5" ht="12.75">
      <c r="A781" s="143"/>
      <c r="B781" s="143"/>
      <c r="C781" s="143"/>
      <c r="D781" s="143"/>
      <c r="E781" s="143"/>
    </row>
    <row r="782" spans="1:5" ht="12.75">
      <c r="A782" s="143"/>
      <c r="B782" s="143"/>
      <c r="C782" s="143"/>
      <c r="D782" s="143"/>
      <c r="E782" s="143"/>
    </row>
    <row r="783" spans="1:5" ht="12.75">
      <c r="A783" s="143"/>
      <c r="B783" s="143"/>
      <c r="C783" s="143"/>
      <c r="D783" s="143"/>
      <c r="E783" s="143"/>
    </row>
    <row r="784" spans="1:5" ht="12.75">
      <c r="A784" s="143"/>
      <c r="B784" s="143"/>
      <c r="C784" s="143"/>
      <c r="D784" s="143"/>
      <c r="E784" s="143"/>
    </row>
    <row r="785" spans="1:5" ht="12.75">
      <c r="A785" s="143"/>
      <c r="B785" s="143"/>
      <c r="C785" s="143"/>
      <c r="D785" s="143"/>
      <c r="E785" s="143"/>
    </row>
    <row r="786" spans="1:5" ht="12.75">
      <c r="A786" s="143"/>
      <c r="B786" s="143"/>
      <c r="C786" s="143"/>
      <c r="D786" s="143"/>
      <c r="E786" s="143"/>
    </row>
    <row r="787" spans="1:5" ht="12.75">
      <c r="A787" s="143"/>
      <c r="B787" s="143"/>
      <c r="C787" s="143"/>
      <c r="D787" s="143"/>
      <c r="E787" s="143"/>
    </row>
    <row r="788" spans="1:5" ht="12.75">
      <c r="A788" s="143"/>
      <c r="B788" s="143"/>
      <c r="C788" s="143"/>
      <c r="D788" s="143"/>
      <c r="E788" s="143"/>
    </row>
    <row r="789" spans="1:5" ht="12.75">
      <c r="A789" s="143"/>
      <c r="B789" s="143"/>
      <c r="C789" s="143"/>
      <c r="D789" s="143"/>
      <c r="E789" s="143"/>
    </row>
    <row r="790" spans="1:5" ht="12.75">
      <c r="A790" s="143"/>
      <c r="B790" s="143"/>
      <c r="C790" s="143"/>
      <c r="D790" s="143"/>
      <c r="E790" s="143"/>
    </row>
    <row r="791" spans="1:5" ht="12.75">
      <c r="A791" s="143"/>
      <c r="B791" s="143"/>
      <c r="C791" s="143"/>
      <c r="D791" s="143"/>
      <c r="E791" s="143"/>
    </row>
    <row r="792" spans="1:5" ht="12.75">
      <c r="A792" s="143"/>
      <c r="B792" s="143"/>
      <c r="C792" s="143"/>
      <c r="D792" s="143"/>
      <c r="E792" s="143"/>
    </row>
    <row r="793" spans="1:5" ht="12.75">
      <c r="A793" s="143"/>
      <c r="B793" s="143"/>
      <c r="C793" s="143"/>
      <c r="D793" s="143"/>
      <c r="E793" s="143"/>
    </row>
    <row r="794" spans="1:5" ht="12.75">
      <c r="A794" s="143"/>
      <c r="B794" s="143"/>
      <c r="C794" s="143"/>
      <c r="D794" s="143"/>
      <c r="E794" s="143"/>
    </row>
    <row r="795" spans="1:5" ht="12.75">
      <c r="A795" s="143"/>
      <c r="B795" s="143"/>
      <c r="C795" s="143"/>
      <c r="D795" s="143"/>
      <c r="E795" s="143"/>
    </row>
    <row r="796" spans="1:5" ht="12.75">
      <c r="A796" s="143"/>
      <c r="B796" s="143"/>
      <c r="C796" s="143"/>
      <c r="D796" s="143"/>
      <c r="E796" s="143"/>
    </row>
    <row r="797" spans="1:5" ht="12.75">
      <c r="A797" s="143"/>
      <c r="B797" s="143"/>
      <c r="C797" s="143"/>
      <c r="D797" s="143"/>
      <c r="E797" s="143"/>
    </row>
    <row r="798" spans="1:5" ht="12.75">
      <c r="A798" s="143"/>
      <c r="B798" s="143"/>
      <c r="C798" s="143"/>
      <c r="D798" s="143"/>
      <c r="E798" s="143"/>
    </row>
    <row r="799" spans="1:5" ht="12.75">
      <c r="A799" s="143"/>
      <c r="B799" s="143"/>
      <c r="C799" s="143"/>
      <c r="D799" s="143"/>
      <c r="E799" s="143"/>
    </row>
    <row r="800" spans="1:5" ht="12.75">
      <c r="A800" s="143"/>
      <c r="B800" s="143"/>
      <c r="C800" s="143"/>
      <c r="D800" s="143"/>
      <c r="E800" s="143"/>
    </row>
    <row r="801" spans="1:5" ht="12.75">
      <c r="A801" s="143"/>
      <c r="B801" s="143"/>
      <c r="C801" s="143"/>
      <c r="D801" s="143"/>
      <c r="E801" s="143"/>
    </row>
    <row r="802" spans="1:5" ht="12.75">
      <c r="A802" s="143"/>
      <c r="B802" s="143"/>
      <c r="C802" s="143"/>
      <c r="D802" s="143"/>
      <c r="E802" s="143"/>
    </row>
    <row r="803" spans="1:5" ht="12.75">
      <c r="A803" s="143"/>
      <c r="B803" s="143"/>
      <c r="C803" s="143"/>
      <c r="D803" s="143"/>
      <c r="E803" s="143"/>
    </row>
    <row r="804" spans="1:5" ht="12.75">
      <c r="A804" s="143"/>
      <c r="B804" s="143"/>
      <c r="C804" s="143"/>
      <c r="D804" s="143"/>
      <c r="E804" s="143"/>
    </row>
    <row r="805" spans="1:5" ht="12.75">
      <c r="A805" s="143"/>
      <c r="B805" s="143"/>
      <c r="C805" s="143"/>
      <c r="D805" s="143"/>
      <c r="E805" s="143"/>
    </row>
    <row r="806" spans="1:5" ht="12.75">
      <c r="A806" s="143"/>
      <c r="B806" s="143"/>
      <c r="C806" s="143"/>
      <c r="D806" s="143"/>
      <c r="E806" s="143"/>
    </row>
    <row r="807" spans="1:5" ht="12.75">
      <c r="A807" s="143"/>
      <c r="B807" s="143"/>
      <c r="C807" s="143"/>
      <c r="D807" s="143"/>
      <c r="E807" s="143"/>
    </row>
    <row r="808" spans="1:5" ht="12.75">
      <c r="A808" s="143"/>
      <c r="B808" s="143"/>
      <c r="C808" s="143"/>
      <c r="D808" s="143"/>
      <c r="E808" s="143"/>
    </row>
    <row r="809" spans="1:5" ht="12.75">
      <c r="A809" s="143"/>
      <c r="B809" s="143"/>
      <c r="C809" s="143"/>
      <c r="D809" s="143"/>
      <c r="E809" s="143"/>
    </row>
    <row r="810" spans="1:5" ht="12.75">
      <c r="A810" s="143"/>
      <c r="B810" s="143"/>
      <c r="C810" s="143"/>
      <c r="D810" s="143"/>
      <c r="E810" s="143"/>
    </row>
    <row r="811" spans="1:5" ht="12.75">
      <c r="A811" s="143"/>
      <c r="B811" s="143"/>
      <c r="C811" s="143"/>
      <c r="D811" s="143"/>
      <c r="E811" s="143"/>
    </row>
    <row r="812" spans="1:5" ht="12.75">
      <c r="A812" s="143"/>
      <c r="B812" s="143"/>
      <c r="C812" s="143"/>
      <c r="D812" s="143"/>
      <c r="E812" s="143"/>
    </row>
    <row r="813" spans="1:5" ht="12.75">
      <c r="A813" s="143"/>
      <c r="B813" s="143"/>
      <c r="C813" s="143"/>
      <c r="D813" s="143"/>
      <c r="E813" s="143"/>
    </row>
    <row r="814" spans="1:5" ht="12.75">
      <c r="A814" s="143"/>
      <c r="B814" s="143"/>
      <c r="C814" s="143"/>
      <c r="D814" s="143"/>
      <c r="E814" s="143"/>
    </row>
    <row r="815" spans="1:5" ht="12.75">
      <c r="A815" s="143"/>
      <c r="B815" s="143"/>
      <c r="C815" s="143"/>
      <c r="D815" s="143"/>
      <c r="E815" s="143"/>
    </row>
    <row r="816" spans="1:5" ht="12.75">
      <c r="A816" s="143"/>
      <c r="B816" s="143"/>
      <c r="C816" s="143"/>
      <c r="D816" s="143"/>
      <c r="E816" s="143"/>
    </row>
    <row r="817" spans="1:5" ht="12.75">
      <c r="A817" s="143"/>
      <c r="B817" s="143"/>
      <c r="C817" s="143"/>
      <c r="D817" s="143"/>
      <c r="E817" s="143"/>
    </row>
    <row r="818" spans="1:5" ht="12.75">
      <c r="A818" s="143"/>
      <c r="B818" s="143"/>
      <c r="C818" s="143"/>
      <c r="D818" s="143"/>
      <c r="E818" s="143"/>
    </row>
    <row r="819" spans="1:5" ht="12.75">
      <c r="A819" s="143"/>
      <c r="B819" s="143"/>
      <c r="C819" s="143"/>
      <c r="D819" s="143"/>
      <c r="E819" s="143"/>
    </row>
    <row r="820" spans="1:5" ht="12.75">
      <c r="A820" s="143"/>
      <c r="B820" s="143"/>
      <c r="C820" s="143"/>
      <c r="D820" s="143"/>
      <c r="E820" s="143"/>
    </row>
    <row r="821" spans="1:5" ht="12.75">
      <c r="A821" s="143"/>
      <c r="B821" s="143"/>
      <c r="C821" s="143"/>
      <c r="D821" s="143"/>
      <c r="E821" s="143"/>
    </row>
    <row r="822" spans="1:5" ht="12.75">
      <c r="A822" s="143"/>
      <c r="B822" s="143"/>
      <c r="C822" s="143"/>
      <c r="D822" s="143"/>
      <c r="E822" s="143"/>
    </row>
    <row r="823" spans="1:5" ht="12.75">
      <c r="A823" s="143"/>
      <c r="B823" s="143"/>
      <c r="C823" s="143"/>
      <c r="D823" s="143"/>
      <c r="E823" s="143"/>
    </row>
    <row r="824" spans="1:5" ht="12.75">
      <c r="A824" s="143"/>
      <c r="B824" s="143"/>
      <c r="C824" s="143"/>
      <c r="D824" s="143"/>
      <c r="E824" s="143"/>
    </row>
    <row r="825" spans="1:5" ht="12.75">
      <c r="A825" s="143"/>
      <c r="B825" s="143"/>
      <c r="C825" s="143"/>
      <c r="D825" s="143"/>
      <c r="E825" s="143"/>
    </row>
    <row r="826" spans="1:5" ht="12.75">
      <c r="A826" s="143"/>
      <c r="B826" s="143"/>
      <c r="C826" s="143"/>
      <c r="D826" s="143"/>
      <c r="E826" s="143"/>
    </row>
    <row r="827" spans="1:5" ht="12.75">
      <c r="A827" s="143"/>
      <c r="B827" s="143"/>
      <c r="C827" s="143"/>
      <c r="D827" s="143"/>
      <c r="E827" s="143"/>
    </row>
    <row r="828" spans="1:5" ht="12.75">
      <c r="A828" s="143"/>
      <c r="B828" s="143"/>
      <c r="C828" s="143"/>
      <c r="D828" s="143"/>
      <c r="E828" s="143"/>
    </row>
    <row r="829" spans="1:5" ht="12.75">
      <c r="A829" s="143"/>
      <c r="B829" s="143"/>
      <c r="C829" s="143"/>
      <c r="D829" s="143"/>
      <c r="E829" s="143"/>
    </row>
    <row r="830" spans="1:5" ht="12.75">
      <c r="A830" s="143"/>
      <c r="B830" s="143"/>
      <c r="C830" s="143"/>
      <c r="D830" s="143"/>
      <c r="E830" s="143"/>
    </row>
    <row r="831" spans="1:5" ht="12.75">
      <c r="A831" s="143"/>
      <c r="B831" s="143"/>
      <c r="C831" s="143"/>
      <c r="D831" s="143"/>
      <c r="E831" s="143"/>
    </row>
    <row r="832" spans="1:5" ht="12.75">
      <c r="A832" s="143"/>
      <c r="B832" s="143"/>
      <c r="C832" s="143"/>
      <c r="D832" s="143"/>
      <c r="E832" s="143"/>
    </row>
    <row r="833" spans="1:5" ht="12.75">
      <c r="A833" s="143"/>
      <c r="B833" s="143"/>
      <c r="C833" s="143"/>
      <c r="D833" s="143"/>
      <c r="E833" s="143"/>
    </row>
    <row r="834" spans="1:5" ht="12.75">
      <c r="A834" s="143"/>
      <c r="B834" s="143"/>
      <c r="C834" s="143"/>
      <c r="D834" s="143"/>
      <c r="E834" s="143"/>
    </row>
    <row r="835" spans="1:5" ht="12.75">
      <c r="A835" s="143"/>
      <c r="B835" s="143"/>
      <c r="C835" s="143"/>
      <c r="D835" s="143"/>
      <c r="E835" s="143"/>
    </row>
    <row r="836" spans="1:5" ht="12.75">
      <c r="A836" s="143"/>
      <c r="B836" s="143"/>
      <c r="C836" s="143"/>
      <c r="D836" s="143"/>
      <c r="E836" s="143"/>
    </row>
    <row r="837" spans="1:5" ht="12.75">
      <c r="A837" s="143"/>
      <c r="B837" s="143"/>
      <c r="C837" s="143"/>
      <c r="D837" s="143"/>
      <c r="E837" s="143"/>
    </row>
    <row r="838" spans="1:5" ht="12.75">
      <c r="A838" s="143"/>
      <c r="B838" s="143"/>
      <c r="C838" s="143"/>
      <c r="D838" s="143"/>
      <c r="E838" s="143"/>
    </row>
    <row r="839" spans="1:5" ht="12.75">
      <c r="A839" s="143"/>
      <c r="B839" s="143"/>
      <c r="C839" s="143"/>
      <c r="D839" s="143"/>
      <c r="E839" s="143"/>
    </row>
    <row r="840" spans="1:5" ht="12.75">
      <c r="A840" s="143"/>
      <c r="B840" s="143"/>
      <c r="C840" s="143"/>
      <c r="D840" s="143"/>
      <c r="E840" s="143"/>
    </row>
    <row r="841" spans="1:5" ht="12.75">
      <c r="A841" s="143"/>
      <c r="B841" s="143"/>
      <c r="C841" s="143"/>
      <c r="D841" s="143"/>
      <c r="E841" s="143"/>
    </row>
    <row r="842" spans="1:5" ht="12.75">
      <c r="A842" s="143"/>
      <c r="B842" s="143"/>
      <c r="C842" s="143"/>
      <c r="D842" s="143"/>
      <c r="E842" s="143"/>
    </row>
    <row r="843" spans="1:5" ht="12.75">
      <c r="A843" s="143"/>
      <c r="B843" s="143"/>
      <c r="C843" s="143"/>
      <c r="D843" s="143"/>
      <c r="E843" s="143"/>
    </row>
    <row r="844" spans="1:5" ht="12.75">
      <c r="A844" s="143"/>
      <c r="B844" s="143"/>
      <c r="C844" s="143"/>
      <c r="D844" s="143"/>
      <c r="E844" s="143"/>
    </row>
    <row r="845" spans="1:5" ht="12.75">
      <c r="A845" s="143"/>
      <c r="B845" s="143"/>
      <c r="C845" s="143"/>
      <c r="D845" s="143"/>
      <c r="E845" s="143"/>
    </row>
    <row r="846" spans="1:5" ht="12.75">
      <c r="A846" s="143"/>
      <c r="B846" s="143"/>
      <c r="C846" s="143"/>
      <c r="D846" s="143"/>
      <c r="E846" s="143"/>
    </row>
    <row r="847" spans="1:5" ht="12.75">
      <c r="A847" s="143"/>
      <c r="B847" s="143"/>
      <c r="C847" s="143"/>
      <c r="D847" s="143"/>
      <c r="E847" s="143"/>
    </row>
    <row r="848" spans="1:5" ht="12.75">
      <c r="A848" s="143"/>
      <c r="B848" s="143"/>
      <c r="C848" s="143"/>
      <c r="D848" s="143"/>
      <c r="E848" s="143"/>
    </row>
    <row r="849" spans="1:5" ht="12.75">
      <c r="A849" s="143"/>
      <c r="B849" s="143"/>
      <c r="C849" s="143"/>
      <c r="D849" s="143"/>
      <c r="E849" s="143"/>
    </row>
    <row r="850" spans="1:5" ht="12.75">
      <c r="A850" s="143"/>
      <c r="B850" s="143"/>
      <c r="C850" s="143"/>
      <c r="D850" s="143"/>
      <c r="E850" s="143"/>
    </row>
    <row r="851" spans="1:5" ht="12.75">
      <c r="A851" s="143"/>
      <c r="B851" s="143"/>
      <c r="C851" s="143"/>
      <c r="D851" s="143"/>
      <c r="E851" s="143"/>
    </row>
    <row r="852" spans="1:5" ht="12.75">
      <c r="A852" s="143"/>
      <c r="B852" s="143"/>
      <c r="C852" s="143"/>
      <c r="D852" s="143"/>
      <c r="E852" s="143"/>
    </row>
    <row r="853" spans="1:5" ht="12.75">
      <c r="A853" s="143"/>
      <c r="B853" s="143"/>
      <c r="C853" s="143"/>
      <c r="D853" s="143"/>
      <c r="E853" s="143"/>
    </row>
    <row r="854" spans="1:5" ht="12.75">
      <c r="A854" s="143"/>
      <c r="B854" s="143"/>
      <c r="C854" s="143"/>
      <c r="D854" s="143"/>
      <c r="E854" s="143"/>
    </row>
    <row r="855" spans="1:5" ht="12.75">
      <c r="A855" s="143"/>
      <c r="B855" s="143"/>
      <c r="C855" s="143"/>
      <c r="D855" s="143"/>
      <c r="E855" s="143"/>
    </row>
    <row r="856" spans="1:5" ht="12.75">
      <c r="A856" s="143"/>
      <c r="B856" s="143"/>
      <c r="C856" s="143"/>
      <c r="D856" s="143"/>
      <c r="E856" s="143"/>
    </row>
    <row r="857" spans="1:5" ht="12.75">
      <c r="A857" s="143"/>
      <c r="B857" s="143"/>
      <c r="C857" s="143"/>
      <c r="D857" s="143"/>
      <c r="E857" s="143"/>
    </row>
    <row r="858" spans="1:5" ht="12.75">
      <c r="A858" s="143"/>
      <c r="B858" s="143"/>
      <c r="C858" s="143"/>
      <c r="D858" s="143"/>
      <c r="E858" s="143"/>
    </row>
    <row r="859" spans="1:5" ht="12.75">
      <c r="A859" s="143"/>
      <c r="B859" s="143"/>
      <c r="C859" s="143"/>
      <c r="D859" s="143"/>
      <c r="E859" s="143"/>
    </row>
    <row r="860" spans="1:5" ht="12.75">
      <c r="A860" s="143"/>
      <c r="B860" s="143"/>
      <c r="C860" s="143"/>
      <c r="D860" s="143"/>
      <c r="E860" s="143"/>
    </row>
    <row r="861" spans="1:5" ht="12.75">
      <c r="A861" s="143"/>
      <c r="B861" s="143"/>
      <c r="C861" s="143"/>
      <c r="D861" s="143"/>
      <c r="E861" s="143"/>
    </row>
    <row r="862" spans="1:5" ht="12.75">
      <c r="A862" s="143"/>
      <c r="B862" s="143"/>
      <c r="C862" s="143"/>
      <c r="D862" s="143"/>
      <c r="E862" s="143"/>
    </row>
    <row r="863" spans="1:5" ht="12.75">
      <c r="A863" s="143"/>
      <c r="B863" s="143"/>
      <c r="C863" s="143"/>
      <c r="D863" s="143"/>
      <c r="E863" s="143"/>
    </row>
    <row r="864" spans="1:5" ht="12.75">
      <c r="A864" s="143"/>
      <c r="B864" s="143"/>
      <c r="C864" s="143"/>
      <c r="D864" s="143"/>
      <c r="E864" s="143"/>
    </row>
    <row r="865" spans="1:5" ht="12.75">
      <c r="A865" s="143"/>
      <c r="B865" s="143"/>
      <c r="C865" s="143"/>
      <c r="D865" s="143"/>
      <c r="E865" s="143"/>
    </row>
    <row r="866" spans="1:5" ht="12.75">
      <c r="A866" s="143"/>
      <c r="B866" s="143"/>
      <c r="C866" s="143"/>
      <c r="D866" s="143"/>
      <c r="E866" s="143"/>
    </row>
    <row r="867" spans="1:5" ht="12.75">
      <c r="A867" s="143"/>
      <c r="B867" s="143"/>
      <c r="C867" s="143"/>
      <c r="D867" s="143"/>
      <c r="E867" s="143"/>
    </row>
    <row r="868" spans="1:5" ht="12.75">
      <c r="A868" s="143"/>
      <c r="B868" s="143"/>
      <c r="C868" s="143"/>
      <c r="D868" s="143"/>
      <c r="E868" s="143"/>
    </row>
    <row r="869" spans="1:5" ht="12.75">
      <c r="A869" s="143"/>
      <c r="B869" s="143"/>
      <c r="C869" s="143"/>
      <c r="D869" s="143"/>
      <c r="E869" s="143"/>
    </row>
    <row r="870" spans="1:5" ht="12.75">
      <c r="A870" s="143"/>
      <c r="B870" s="143"/>
      <c r="C870" s="143"/>
      <c r="D870" s="143"/>
      <c r="E870" s="143"/>
    </row>
    <row r="871" spans="1:5" ht="12.75">
      <c r="A871" s="143"/>
      <c r="B871" s="143"/>
      <c r="C871" s="143"/>
      <c r="D871" s="143"/>
      <c r="E871" s="143"/>
    </row>
    <row r="872" spans="1:5" ht="12.75">
      <c r="A872" s="143"/>
      <c r="B872" s="143"/>
      <c r="C872" s="143"/>
      <c r="D872" s="143"/>
      <c r="E872" s="143"/>
    </row>
    <row r="873" spans="1:5" ht="12.75">
      <c r="A873" s="143"/>
      <c r="B873" s="143"/>
      <c r="C873" s="143"/>
      <c r="D873" s="143"/>
      <c r="E873" s="143"/>
    </row>
    <row r="874" spans="1:5" ht="12.75">
      <c r="A874" s="143"/>
      <c r="B874" s="143"/>
      <c r="C874" s="143"/>
      <c r="D874" s="143"/>
      <c r="E874" s="143"/>
    </row>
    <row r="875" spans="1:5" ht="12.75">
      <c r="A875" s="143"/>
      <c r="B875" s="143"/>
      <c r="C875" s="143"/>
      <c r="D875" s="143"/>
      <c r="E875" s="143"/>
    </row>
    <row r="876" spans="1:5" ht="12.75">
      <c r="A876" s="143"/>
      <c r="B876" s="143"/>
      <c r="C876" s="143"/>
      <c r="D876" s="143"/>
      <c r="E876" s="143"/>
    </row>
    <row r="877" spans="1:5" ht="12.75">
      <c r="A877" s="143"/>
      <c r="B877" s="143"/>
      <c r="C877" s="143"/>
      <c r="D877" s="143"/>
      <c r="E877" s="143"/>
    </row>
    <row r="878" spans="1:5" ht="12.75">
      <c r="A878" s="143"/>
      <c r="B878" s="143"/>
      <c r="C878" s="143"/>
      <c r="D878" s="143"/>
      <c r="E878" s="143"/>
    </row>
    <row r="879" spans="1:5" ht="12.75">
      <c r="A879" s="143"/>
      <c r="B879" s="143"/>
      <c r="C879" s="143"/>
      <c r="D879" s="143"/>
      <c r="E879" s="143"/>
    </row>
    <row r="880" spans="1:5" ht="12.75">
      <c r="A880" s="143"/>
      <c r="B880" s="143"/>
      <c r="C880" s="143"/>
      <c r="D880" s="143"/>
      <c r="E880" s="143"/>
    </row>
    <row r="881" spans="1:5" ht="12.75">
      <c r="A881" s="143"/>
      <c r="B881" s="143"/>
      <c r="C881" s="143"/>
      <c r="D881" s="143"/>
      <c r="E881" s="143"/>
    </row>
    <row r="882" spans="1:5" ht="12.75">
      <c r="A882" s="143"/>
      <c r="B882" s="143"/>
      <c r="C882" s="143"/>
      <c r="D882" s="143"/>
      <c r="E882" s="143"/>
    </row>
    <row r="883" spans="1:5" ht="12.75">
      <c r="A883" s="143"/>
      <c r="B883" s="143"/>
      <c r="C883" s="143"/>
      <c r="D883" s="143"/>
      <c r="E883" s="143"/>
    </row>
    <row r="884" spans="1:5" ht="12.75">
      <c r="A884" s="143"/>
      <c r="B884" s="143"/>
      <c r="C884" s="143"/>
      <c r="D884" s="143"/>
      <c r="E884" s="143"/>
    </row>
    <row r="885" spans="1:5" ht="12.75">
      <c r="A885" s="143"/>
      <c r="B885" s="143"/>
      <c r="C885" s="143"/>
      <c r="D885" s="143"/>
      <c r="E885" s="143"/>
    </row>
    <row r="886" spans="1:5" ht="12.75">
      <c r="A886" s="143"/>
      <c r="B886" s="143"/>
      <c r="C886" s="143"/>
      <c r="D886" s="143"/>
      <c r="E886" s="143"/>
    </row>
    <row r="887" spans="1:5" ht="12.75">
      <c r="A887" s="143"/>
      <c r="B887" s="143"/>
      <c r="C887" s="143"/>
      <c r="D887" s="143"/>
      <c r="E887" s="143"/>
    </row>
    <row r="888" spans="1:5" ht="12.75">
      <c r="A888" s="143"/>
      <c r="B888" s="143"/>
      <c r="C888" s="143"/>
      <c r="D888" s="143"/>
      <c r="E888" s="143"/>
    </row>
    <row r="889" spans="1:5" ht="12.75">
      <c r="A889" s="143"/>
      <c r="B889" s="143"/>
      <c r="C889" s="143"/>
      <c r="D889" s="143"/>
      <c r="E889" s="143"/>
    </row>
    <row r="890" spans="1:5" ht="12.75">
      <c r="A890" s="143"/>
      <c r="B890" s="143"/>
      <c r="C890" s="143"/>
      <c r="D890" s="143"/>
      <c r="E890" s="143"/>
    </row>
    <row r="891" spans="1:5" ht="12.75">
      <c r="A891" s="143"/>
      <c r="B891" s="143"/>
      <c r="C891" s="143"/>
      <c r="D891" s="143"/>
      <c r="E891" s="143"/>
    </row>
    <row r="892" spans="1:5" ht="12.75">
      <c r="A892" s="143"/>
      <c r="B892" s="143"/>
      <c r="C892" s="143"/>
      <c r="D892" s="143"/>
      <c r="E892" s="143"/>
    </row>
    <row r="893" spans="1:5" ht="12.75">
      <c r="A893" s="143"/>
      <c r="B893" s="143"/>
      <c r="C893" s="143"/>
      <c r="D893" s="143"/>
      <c r="E893" s="143"/>
    </row>
    <row r="894" spans="1:5" ht="12.75">
      <c r="A894" s="143"/>
      <c r="B894" s="143"/>
      <c r="C894" s="143"/>
      <c r="D894" s="143"/>
      <c r="E894" s="143"/>
    </row>
    <row r="895" spans="1:5" ht="12.75">
      <c r="A895" s="143"/>
      <c r="B895" s="143"/>
      <c r="C895" s="143"/>
      <c r="D895" s="143"/>
      <c r="E895" s="143"/>
    </row>
    <row r="896" spans="1:5" ht="12.75">
      <c r="A896" s="143"/>
      <c r="B896" s="143"/>
      <c r="C896" s="143"/>
      <c r="D896" s="143"/>
      <c r="E896" s="143"/>
    </row>
    <row r="897" spans="1:5" ht="12.75">
      <c r="A897" s="143"/>
      <c r="B897" s="143"/>
      <c r="C897" s="143"/>
      <c r="D897" s="143"/>
      <c r="E897" s="143"/>
    </row>
    <row r="898" spans="1:5" ht="12.75">
      <c r="A898" s="143"/>
      <c r="B898" s="143"/>
      <c r="C898" s="143"/>
      <c r="D898" s="143"/>
      <c r="E898" s="143"/>
    </row>
    <row r="899" spans="1:5" ht="12.75">
      <c r="A899" s="143"/>
      <c r="B899" s="143"/>
      <c r="C899" s="143"/>
      <c r="D899" s="143"/>
      <c r="E899" s="143"/>
    </row>
    <row r="900" spans="1:5" ht="12.75">
      <c r="A900" s="143"/>
      <c r="B900" s="143"/>
      <c r="C900" s="143"/>
      <c r="D900" s="143"/>
      <c r="E900" s="143"/>
    </row>
    <row r="901" spans="1:5" ht="12.75">
      <c r="A901" s="143"/>
      <c r="B901" s="143"/>
      <c r="C901" s="143"/>
      <c r="D901" s="143"/>
      <c r="E901" s="143"/>
    </row>
    <row r="902" spans="1:5" ht="12.75">
      <c r="A902" s="143"/>
      <c r="B902" s="143"/>
      <c r="C902" s="143"/>
      <c r="D902" s="143"/>
      <c r="E902" s="143"/>
    </row>
    <row r="903" spans="1:5" ht="12.75">
      <c r="A903" s="143"/>
      <c r="B903" s="143"/>
      <c r="C903" s="143"/>
      <c r="D903" s="143"/>
      <c r="E903" s="143"/>
    </row>
    <row r="904" spans="1:5" ht="12.75">
      <c r="A904" s="143"/>
      <c r="B904" s="143"/>
      <c r="C904" s="143"/>
      <c r="D904" s="143"/>
      <c r="E904" s="143"/>
    </row>
    <row r="905" spans="1:5" ht="12.75">
      <c r="A905" s="143"/>
      <c r="B905" s="143"/>
      <c r="C905" s="143"/>
      <c r="D905" s="143"/>
      <c r="E905" s="143"/>
    </row>
    <row r="906" spans="1:5" ht="12.75">
      <c r="A906" s="143"/>
      <c r="B906" s="143"/>
      <c r="C906" s="143"/>
      <c r="D906" s="143"/>
      <c r="E906" s="143"/>
    </row>
    <row r="907" spans="1:5" ht="12.75">
      <c r="A907" s="143"/>
      <c r="B907" s="143"/>
      <c r="C907" s="143"/>
      <c r="D907" s="143"/>
      <c r="E907" s="143"/>
    </row>
    <row r="908" spans="1:5" ht="12.75">
      <c r="A908" s="143"/>
      <c r="B908" s="143"/>
      <c r="C908" s="143"/>
      <c r="D908" s="143"/>
      <c r="E908" s="143"/>
    </row>
    <row r="909" spans="1:5" ht="12.75">
      <c r="A909" s="143"/>
      <c r="B909" s="143"/>
      <c r="C909" s="143"/>
      <c r="D909" s="143"/>
      <c r="E909" s="143"/>
    </row>
    <row r="910" spans="1:5" ht="12.75">
      <c r="A910" s="143"/>
      <c r="B910" s="143"/>
      <c r="C910" s="143"/>
      <c r="D910" s="143"/>
      <c r="E910" s="143"/>
    </row>
    <row r="911" spans="1:5" ht="12.75">
      <c r="A911" s="143"/>
      <c r="B911" s="143"/>
      <c r="C911" s="143"/>
      <c r="D911" s="143"/>
      <c r="E911" s="143"/>
    </row>
    <row r="912" spans="1:5" ht="12.75">
      <c r="A912" s="143"/>
      <c r="B912" s="143"/>
      <c r="C912" s="143"/>
      <c r="D912" s="143"/>
      <c r="E912" s="143"/>
    </row>
    <row r="913" spans="1:5" ht="12.75">
      <c r="A913" s="143"/>
      <c r="B913" s="143"/>
      <c r="C913" s="143"/>
      <c r="D913" s="143"/>
      <c r="E913" s="143"/>
    </row>
    <row r="914" spans="1:5" ht="12.75">
      <c r="A914" s="143"/>
      <c r="B914" s="143"/>
      <c r="C914" s="143"/>
      <c r="D914" s="143"/>
      <c r="E914" s="143"/>
    </row>
    <row r="915" spans="1:5" ht="12.75">
      <c r="A915" s="143"/>
      <c r="B915" s="143"/>
      <c r="C915" s="143"/>
      <c r="D915" s="143"/>
      <c r="E915" s="143"/>
    </row>
    <row r="916" spans="1:5" ht="12.75">
      <c r="A916" s="143"/>
      <c r="B916" s="143"/>
      <c r="C916" s="143"/>
      <c r="D916" s="143"/>
      <c r="E916" s="143"/>
    </row>
    <row r="917" spans="1:5" ht="12.75">
      <c r="A917" s="143"/>
      <c r="B917" s="143"/>
      <c r="C917" s="143"/>
      <c r="D917" s="143"/>
      <c r="E917" s="143"/>
    </row>
    <row r="918" spans="1:5" ht="12.75">
      <c r="A918" s="143"/>
      <c r="B918" s="143"/>
      <c r="C918" s="143"/>
      <c r="D918" s="143"/>
      <c r="E918" s="143"/>
    </row>
    <row r="919" spans="1:5" ht="12.75">
      <c r="A919" s="143"/>
      <c r="B919" s="143"/>
      <c r="C919" s="143"/>
      <c r="D919" s="143"/>
      <c r="E919" s="143"/>
    </row>
    <row r="920" spans="1:5" ht="12.75">
      <c r="A920" s="143"/>
      <c r="B920" s="143"/>
      <c r="C920" s="143"/>
      <c r="D920" s="143"/>
      <c r="E920" s="143"/>
    </row>
    <row r="921" spans="1:5" ht="12.75">
      <c r="A921" s="143"/>
      <c r="B921" s="143"/>
      <c r="C921" s="143"/>
      <c r="D921" s="143"/>
      <c r="E921" s="143"/>
    </row>
    <row r="922" spans="1:5" ht="12.75">
      <c r="A922" s="143"/>
      <c r="B922" s="143"/>
      <c r="C922" s="143"/>
      <c r="D922" s="143"/>
      <c r="E922" s="143"/>
    </row>
    <row r="923" spans="1:5" ht="12.75">
      <c r="A923" s="143"/>
      <c r="B923" s="143"/>
      <c r="C923" s="143"/>
      <c r="D923" s="143"/>
      <c r="E923" s="143"/>
    </row>
    <row r="924" spans="1:5" ht="12.75">
      <c r="A924" s="143"/>
      <c r="B924" s="143"/>
      <c r="C924" s="143"/>
      <c r="D924" s="143"/>
      <c r="E924" s="143"/>
    </row>
    <row r="925" spans="1:5" ht="12.75">
      <c r="A925" s="143"/>
      <c r="B925" s="143"/>
      <c r="C925" s="143"/>
      <c r="D925" s="143"/>
      <c r="E925" s="143"/>
    </row>
    <row r="926" spans="1:5" ht="12.75">
      <c r="A926" s="143"/>
      <c r="B926" s="143"/>
      <c r="C926" s="143"/>
      <c r="D926" s="143"/>
      <c r="E926" s="143"/>
    </row>
    <row r="927" spans="1:5" ht="12.75">
      <c r="A927" s="143"/>
      <c r="B927" s="143"/>
      <c r="C927" s="143"/>
      <c r="D927" s="143"/>
      <c r="E927" s="143"/>
    </row>
    <row r="928" spans="1:5" ht="12.75">
      <c r="A928" s="143"/>
      <c r="B928" s="143"/>
      <c r="C928" s="143"/>
      <c r="D928" s="143"/>
      <c r="E928" s="143"/>
    </row>
    <row r="929" spans="1:5" ht="12.75">
      <c r="A929" s="143"/>
      <c r="B929" s="143"/>
      <c r="C929" s="143"/>
      <c r="D929" s="143"/>
      <c r="E929" s="143"/>
    </row>
    <row r="930" spans="1:5" ht="12.75">
      <c r="A930" s="143"/>
      <c r="B930" s="143"/>
      <c r="C930" s="143"/>
      <c r="D930" s="143"/>
      <c r="E930" s="143"/>
    </row>
    <row r="931" spans="1:5" ht="12.75">
      <c r="A931" s="143"/>
      <c r="B931" s="143"/>
      <c r="C931" s="143"/>
      <c r="D931" s="143"/>
      <c r="E931" s="143"/>
    </row>
    <row r="932" spans="1:5" ht="12.75">
      <c r="A932" s="143"/>
      <c r="B932" s="143"/>
      <c r="C932" s="143"/>
      <c r="D932" s="143"/>
      <c r="E932" s="143"/>
    </row>
    <row r="933" spans="1:5" ht="12.75">
      <c r="A933" s="143"/>
      <c r="B933" s="143"/>
      <c r="C933" s="143"/>
      <c r="D933" s="143"/>
      <c r="E933" s="143"/>
    </row>
    <row r="934" spans="1:5" ht="12.75">
      <c r="A934" s="143"/>
      <c r="B934" s="143"/>
      <c r="C934" s="143"/>
      <c r="D934" s="143"/>
      <c r="E934" s="143"/>
    </row>
    <row r="935" spans="1:5" ht="12.75">
      <c r="A935" s="143"/>
      <c r="B935" s="143"/>
      <c r="C935" s="143"/>
      <c r="D935" s="143"/>
      <c r="E935" s="143"/>
    </row>
    <row r="936" spans="1:5" ht="12.75">
      <c r="A936" s="143"/>
      <c r="B936" s="143"/>
      <c r="C936" s="143"/>
      <c r="D936" s="143"/>
      <c r="E936" s="143"/>
    </row>
    <row r="937" spans="1:5" ht="12.75">
      <c r="A937" s="143"/>
      <c r="B937" s="143"/>
      <c r="C937" s="143"/>
      <c r="D937" s="143"/>
      <c r="E937" s="143"/>
    </row>
    <row r="938" spans="1:5" ht="12.75">
      <c r="A938" s="143"/>
      <c r="B938" s="143"/>
      <c r="C938" s="143"/>
      <c r="D938" s="143"/>
      <c r="E938" s="143"/>
    </row>
    <row r="939" spans="1:5" ht="12.75">
      <c r="A939" s="143"/>
      <c r="B939" s="143"/>
      <c r="C939" s="143"/>
      <c r="D939" s="143"/>
      <c r="E939" s="143"/>
    </row>
    <row r="940" spans="1:5" ht="12.75">
      <c r="A940" s="143"/>
      <c r="B940" s="143"/>
      <c r="C940" s="143"/>
      <c r="D940" s="143"/>
      <c r="E940" s="143"/>
    </row>
    <row r="941" spans="1:5" ht="12.75">
      <c r="A941" s="143"/>
      <c r="B941" s="143"/>
      <c r="C941" s="143"/>
      <c r="D941" s="143"/>
      <c r="E941" s="143"/>
    </row>
    <row r="942" spans="1:5" ht="12.75">
      <c r="A942" s="143"/>
      <c r="B942" s="143"/>
      <c r="C942" s="143"/>
      <c r="D942" s="143"/>
      <c r="E942" s="143"/>
    </row>
    <row r="943" spans="1:5" ht="12.75">
      <c r="A943" s="143"/>
      <c r="B943" s="143"/>
      <c r="C943" s="143"/>
      <c r="D943" s="143"/>
      <c r="E943" s="143"/>
    </row>
    <row r="944" spans="1:5" ht="12.75">
      <c r="A944" s="143"/>
      <c r="B944" s="143"/>
      <c r="C944" s="143"/>
      <c r="D944" s="143"/>
      <c r="E944" s="143"/>
    </row>
    <row r="945" spans="1:5" ht="12.75">
      <c r="A945" s="143"/>
      <c r="B945" s="143"/>
      <c r="C945" s="143"/>
      <c r="D945" s="143"/>
      <c r="E945" s="143"/>
    </row>
    <row r="946" spans="1:5" ht="12.75">
      <c r="A946" s="143"/>
      <c r="B946" s="143"/>
      <c r="C946" s="143"/>
      <c r="D946" s="143"/>
      <c r="E946" s="143"/>
    </row>
    <row r="947" spans="1:5" ht="12.75">
      <c r="A947" s="143"/>
      <c r="B947" s="143"/>
      <c r="C947" s="143"/>
      <c r="D947" s="143"/>
      <c r="E947" s="143"/>
    </row>
    <row r="948" spans="1:5" ht="12.75">
      <c r="A948" s="143"/>
      <c r="B948" s="143"/>
      <c r="C948" s="143"/>
      <c r="D948" s="143"/>
      <c r="E948" s="143"/>
    </row>
    <row r="949" spans="1:5" ht="12.75">
      <c r="A949" s="143"/>
      <c r="B949" s="143"/>
      <c r="C949" s="143"/>
      <c r="D949" s="143"/>
      <c r="E949" s="143"/>
    </row>
    <row r="950" spans="1:5" ht="12.75">
      <c r="A950" s="143"/>
      <c r="B950" s="143"/>
      <c r="C950" s="143"/>
      <c r="D950" s="143"/>
      <c r="E950" s="143"/>
    </row>
    <row r="951" spans="1:5" ht="12.75">
      <c r="A951" s="143"/>
      <c r="B951" s="143"/>
      <c r="C951" s="143"/>
      <c r="D951" s="143"/>
      <c r="E951" s="143"/>
    </row>
    <row r="952" spans="1:5" ht="12.75">
      <c r="A952" s="143"/>
      <c r="B952" s="143"/>
      <c r="C952" s="143"/>
      <c r="D952" s="143"/>
      <c r="E952" s="143"/>
    </row>
    <row r="953" spans="1:5" ht="12.75">
      <c r="A953" s="143"/>
      <c r="B953" s="143"/>
      <c r="C953" s="143"/>
      <c r="D953" s="143"/>
      <c r="E953" s="143"/>
    </row>
    <row r="954" spans="1:5" ht="12.75">
      <c r="A954" s="143"/>
      <c r="B954" s="143"/>
      <c r="C954" s="143"/>
      <c r="D954" s="143"/>
      <c r="E954" s="143"/>
    </row>
    <row r="955" spans="1:5" ht="12.75">
      <c r="A955" s="143"/>
      <c r="B955" s="143"/>
      <c r="C955" s="143"/>
      <c r="D955" s="143"/>
      <c r="E955" s="143"/>
    </row>
    <row r="956" spans="1:5" ht="12.75">
      <c r="A956" s="143"/>
      <c r="B956" s="143"/>
      <c r="C956" s="143"/>
      <c r="D956" s="143"/>
      <c r="E956" s="143"/>
    </row>
    <row r="957" spans="1:5" ht="12.75">
      <c r="A957" s="143"/>
      <c r="B957" s="143"/>
      <c r="C957" s="143"/>
      <c r="D957" s="143"/>
      <c r="E957" s="143"/>
    </row>
    <row r="958" spans="1:5" ht="12.75">
      <c r="A958" s="143"/>
      <c r="B958" s="143"/>
      <c r="C958" s="143"/>
      <c r="D958" s="143"/>
      <c r="E958" s="143"/>
    </row>
    <row r="959" spans="1:5" ht="12.75">
      <c r="A959" s="143"/>
      <c r="B959" s="143"/>
      <c r="C959" s="143"/>
      <c r="D959" s="143"/>
      <c r="E959" s="143"/>
    </row>
    <row r="960" spans="1:5" ht="12.75">
      <c r="A960" s="143"/>
      <c r="B960" s="143"/>
      <c r="C960" s="143"/>
      <c r="D960" s="143"/>
      <c r="E960" s="143"/>
    </row>
    <row r="961" spans="1:5" ht="12.75">
      <c r="A961" s="143"/>
      <c r="B961" s="143"/>
      <c r="C961" s="143"/>
      <c r="D961" s="143"/>
      <c r="E961" s="143"/>
    </row>
    <row r="962" spans="1:5" ht="12.75">
      <c r="A962" s="143"/>
      <c r="B962" s="143"/>
      <c r="C962" s="143"/>
      <c r="D962" s="143"/>
      <c r="E962" s="143"/>
    </row>
    <row r="963" spans="1:5" ht="12.75">
      <c r="A963" s="143"/>
      <c r="B963" s="143"/>
      <c r="C963" s="143"/>
      <c r="D963" s="143"/>
      <c r="E963" s="143"/>
    </row>
    <row r="964" spans="1:5" ht="12.75">
      <c r="A964" s="143"/>
      <c r="B964" s="143"/>
      <c r="C964" s="143"/>
      <c r="D964" s="143"/>
      <c r="E964" s="143"/>
    </row>
    <row r="965" spans="1:5" ht="12.75">
      <c r="A965" s="143"/>
      <c r="B965" s="143"/>
      <c r="C965" s="143"/>
      <c r="D965" s="143"/>
      <c r="E965" s="143"/>
    </row>
    <row r="966" spans="1:5" ht="12.75">
      <c r="A966" s="143"/>
      <c r="B966" s="143"/>
      <c r="C966" s="143"/>
      <c r="D966" s="143"/>
      <c r="E966" s="143"/>
    </row>
    <row r="967" spans="1:5" ht="12.75">
      <c r="A967" s="143"/>
      <c r="B967" s="143"/>
      <c r="C967" s="143"/>
      <c r="D967" s="143"/>
      <c r="E967" s="143"/>
    </row>
    <row r="968" spans="1:5" ht="12.75">
      <c r="A968" s="143"/>
      <c r="B968" s="143"/>
      <c r="C968" s="143"/>
      <c r="D968" s="143"/>
      <c r="E968" s="143"/>
    </row>
    <row r="969" spans="1:5" ht="12.75">
      <c r="A969" s="143"/>
      <c r="B969" s="143"/>
      <c r="C969" s="143"/>
      <c r="D969" s="143"/>
      <c r="E969" s="143"/>
    </row>
    <row r="970" spans="1:5" ht="12.75">
      <c r="A970" s="143"/>
      <c r="B970" s="143"/>
      <c r="C970" s="143"/>
      <c r="D970" s="143"/>
      <c r="E970" s="143"/>
    </row>
    <row r="971" spans="1:5" ht="12.75">
      <c r="A971" s="143"/>
      <c r="B971" s="143"/>
      <c r="C971" s="143"/>
      <c r="D971" s="143"/>
      <c r="E971" s="143"/>
    </row>
    <row r="972" spans="1:5" ht="12.75">
      <c r="A972" s="143"/>
      <c r="B972" s="143"/>
      <c r="C972" s="143"/>
      <c r="D972" s="143"/>
      <c r="E972" s="143"/>
    </row>
    <row r="973" spans="1:5" ht="12.75">
      <c r="A973" s="143"/>
      <c r="B973" s="143"/>
      <c r="C973" s="143"/>
      <c r="D973" s="143"/>
      <c r="E973" s="143"/>
    </row>
    <row r="974" spans="1:5" ht="12.75">
      <c r="A974" s="143"/>
      <c r="B974" s="143"/>
      <c r="C974" s="143"/>
      <c r="D974" s="143"/>
      <c r="E974" s="143"/>
    </row>
    <row r="975" spans="1:5" ht="12.75">
      <c r="A975" s="143"/>
      <c r="B975" s="143"/>
      <c r="C975" s="143"/>
      <c r="D975" s="143"/>
      <c r="E975" s="143"/>
    </row>
    <row r="976" spans="1:5" ht="12.75">
      <c r="A976" s="143"/>
      <c r="B976" s="143"/>
      <c r="C976" s="143"/>
      <c r="D976" s="143"/>
      <c r="E976" s="143"/>
    </row>
    <row r="977" spans="1:5" ht="12.75">
      <c r="A977" s="143"/>
      <c r="B977" s="143"/>
      <c r="C977" s="143"/>
      <c r="D977" s="143"/>
      <c r="E977" s="143"/>
    </row>
    <row r="978" spans="1:5" ht="12.75">
      <c r="A978" s="143"/>
      <c r="B978" s="143"/>
      <c r="C978" s="143"/>
      <c r="D978" s="143"/>
      <c r="E978" s="143"/>
    </row>
    <row r="979" spans="1:5" ht="12.75">
      <c r="A979" s="143"/>
      <c r="B979" s="143"/>
      <c r="C979" s="143"/>
      <c r="D979" s="143"/>
      <c r="E979" s="143"/>
    </row>
    <row r="980" spans="1:5" ht="12.75">
      <c r="A980" s="143"/>
      <c r="B980" s="143"/>
      <c r="C980" s="143"/>
      <c r="D980" s="143"/>
      <c r="E980" s="143"/>
    </row>
    <row r="981" spans="1:5" ht="12.75">
      <c r="A981" s="143"/>
      <c r="B981" s="143"/>
      <c r="C981" s="143"/>
      <c r="D981" s="143"/>
      <c r="E981" s="143"/>
    </row>
    <row r="982" spans="1:5" ht="12.75">
      <c r="A982" s="143"/>
      <c r="B982" s="143"/>
      <c r="C982" s="143"/>
      <c r="D982" s="143"/>
      <c r="E982" s="143"/>
    </row>
    <row r="983" spans="1:5" ht="12.75">
      <c r="A983" s="143"/>
      <c r="B983" s="143"/>
      <c r="C983" s="143"/>
      <c r="D983" s="143"/>
      <c r="E983" s="143"/>
    </row>
    <row r="984" spans="1:5" ht="12.75">
      <c r="A984" s="143"/>
      <c r="B984" s="143"/>
      <c r="C984" s="143"/>
      <c r="D984" s="143"/>
      <c r="E984" s="143"/>
    </row>
    <row r="985" spans="1:5" ht="12.75">
      <c r="A985" s="143"/>
      <c r="B985" s="143"/>
      <c r="C985" s="143"/>
      <c r="D985" s="143"/>
      <c r="E985" s="143"/>
    </row>
    <row r="986" spans="1:5" ht="12.75">
      <c r="A986" s="143"/>
      <c r="B986" s="143"/>
      <c r="C986" s="143"/>
      <c r="D986" s="143"/>
      <c r="E986" s="143"/>
    </row>
    <row r="987" spans="1:5" ht="12.75">
      <c r="A987" s="143"/>
      <c r="B987" s="143"/>
      <c r="C987" s="143"/>
      <c r="D987" s="143"/>
      <c r="E987" s="143"/>
    </row>
    <row r="988" spans="1:5" ht="12.75">
      <c r="A988" s="143"/>
      <c r="B988" s="143"/>
      <c r="C988" s="143"/>
      <c r="D988" s="143"/>
      <c r="E988" s="143"/>
    </row>
    <row r="989" spans="1:5" ht="12.75">
      <c r="A989" s="143"/>
      <c r="B989" s="143"/>
      <c r="C989" s="143"/>
      <c r="D989" s="143"/>
      <c r="E989" s="143"/>
    </row>
    <row r="990" spans="1:5" ht="12.75">
      <c r="A990" s="143"/>
      <c r="B990" s="143"/>
      <c r="C990" s="143"/>
      <c r="D990" s="143"/>
      <c r="E990" s="143"/>
    </row>
    <row r="991" spans="1:5" ht="12.75">
      <c r="A991" s="143"/>
      <c r="B991" s="143"/>
      <c r="C991" s="143"/>
      <c r="D991" s="143"/>
      <c r="E991" s="143"/>
    </row>
    <row r="992" spans="1:5" ht="12.75">
      <c r="A992" s="143"/>
      <c r="B992" s="143"/>
      <c r="C992" s="143"/>
      <c r="D992" s="143"/>
      <c r="E992" s="143"/>
    </row>
    <row r="993" spans="1:5" ht="12.75">
      <c r="A993" s="143"/>
      <c r="B993" s="143"/>
      <c r="C993" s="143"/>
      <c r="D993" s="143"/>
      <c r="E993" s="143"/>
    </row>
    <row r="994" spans="1:5" ht="12.75">
      <c r="A994" s="143"/>
      <c r="B994" s="143"/>
      <c r="C994" s="143"/>
      <c r="D994" s="143"/>
      <c r="E994" s="143"/>
    </row>
    <row r="995" spans="1:5" ht="12.75">
      <c r="A995" s="143"/>
      <c r="B995" s="143"/>
      <c r="C995" s="143"/>
      <c r="D995" s="143"/>
      <c r="E995" s="143"/>
    </row>
    <row r="996" spans="1:5" ht="12.75">
      <c r="A996" s="143"/>
      <c r="B996" s="143"/>
      <c r="C996" s="143"/>
      <c r="D996" s="143"/>
      <c r="E996" s="143"/>
    </row>
    <row r="997" spans="1:5" ht="12.75">
      <c r="A997" s="143"/>
      <c r="B997" s="143"/>
      <c r="C997" s="143"/>
      <c r="D997" s="143"/>
      <c r="E997" s="143"/>
    </row>
    <row r="998" spans="1:5" ht="12.75">
      <c r="A998" s="143"/>
      <c r="B998" s="143"/>
      <c r="C998" s="143"/>
      <c r="D998" s="143"/>
      <c r="E998" s="143"/>
    </row>
    <row r="999" spans="1:5" ht="12.75">
      <c r="A999" s="143"/>
      <c r="B999" s="143"/>
      <c r="C999" s="143"/>
      <c r="D999" s="143"/>
      <c r="E999" s="143"/>
    </row>
    <row r="1000" spans="1:5" ht="12.75">
      <c r="A1000" s="143"/>
      <c r="B1000" s="143"/>
      <c r="C1000" s="143"/>
      <c r="D1000" s="143"/>
      <c r="E1000" s="143"/>
    </row>
    <row r="1001" spans="1:5" ht="12.75">
      <c r="A1001" s="143"/>
      <c r="B1001" s="143"/>
      <c r="C1001" s="143"/>
      <c r="D1001" s="143"/>
      <c r="E1001" s="143"/>
    </row>
    <row r="1002" spans="1:5" ht="12.75">
      <c r="A1002" s="143"/>
      <c r="B1002" s="143"/>
      <c r="C1002" s="143"/>
      <c r="D1002" s="143"/>
      <c r="E1002" s="143"/>
    </row>
  </sheetData>
  <sheetProtection algorithmName="SHA-512" hashValue="xGbekHEc0LklnXXxbGpfxBOF8QHQd7CRo/wqc71yeXc4oqbywS8nJINNYm4nquPLiWlOjSIULTXoN3I0KYjPiQ==" saltValue="S28Co2kcDA5VSHSEqdEAFQ==" spinCount="100000" sheet="1" objects="1" scenarios="1"/>
  <mergeCells count="5">
    <mergeCell ref="A1:E1"/>
    <mergeCell ref="A25:B28"/>
    <mergeCell ref="D25:E28"/>
    <mergeCell ref="A2:C2"/>
    <mergeCell ref="D2:E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outlinePr summaryBelow="0" summaryRight="0"/>
  </sheetPr>
  <dimension ref="A1:F30"/>
  <sheetViews>
    <sheetView showGridLines="0" workbookViewId="0"/>
  </sheetViews>
  <sheetFormatPr defaultColWidth="14.42578125" defaultRowHeight="15.75" customHeight="1"/>
  <cols>
    <col min="1" max="2" width="5.42578125" style="142" customWidth="1"/>
    <col min="3" max="3" width="53.42578125" style="142" customWidth="1"/>
    <col min="4" max="4" width="51.42578125" style="142" customWidth="1"/>
    <col min="5" max="16384" width="14.42578125" style="142"/>
  </cols>
  <sheetData>
    <row r="1" spans="1:6" ht="32.25" customHeight="1">
      <c r="A1" s="165"/>
      <c r="B1" s="165"/>
      <c r="C1" s="266" t="s">
        <v>584</v>
      </c>
      <c r="D1" s="254"/>
    </row>
    <row r="2" spans="1:6" ht="32.25" customHeight="1">
      <c r="C2" s="163" t="s">
        <v>583</v>
      </c>
      <c r="D2" s="163" t="s">
        <v>582</v>
      </c>
    </row>
    <row r="3" spans="1:6" ht="12.75">
      <c r="A3" s="164"/>
      <c r="B3" s="267" t="s">
        <v>581</v>
      </c>
      <c r="C3" s="161"/>
      <c r="D3" s="161"/>
    </row>
    <row r="4" spans="1:6" ht="12.75">
      <c r="A4" s="164"/>
      <c r="B4" s="268"/>
      <c r="C4" s="161"/>
      <c r="D4" s="161"/>
    </row>
    <row r="5" spans="1:6" ht="12.75">
      <c r="A5" s="164"/>
      <c r="B5" s="268"/>
      <c r="C5" s="161"/>
      <c r="D5" s="161"/>
    </row>
    <row r="6" spans="1:6" ht="12.75">
      <c r="A6" s="164"/>
      <c r="B6" s="268"/>
      <c r="C6" s="161"/>
      <c r="D6" s="161"/>
    </row>
    <row r="7" spans="1:6" ht="12.75">
      <c r="A7" s="164"/>
      <c r="B7" s="268"/>
      <c r="C7" s="161"/>
      <c r="D7" s="161"/>
    </row>
    <row r="8" spans="1:6" ht="12.75">
      <c r="A8" s="164"/>
      <c r="B8" s="268"/>
      <c r="C8" s="161"/>
      <c r="D8" s="161"/>
    </row>
    <row r="9" spans="1:6" ht="12.75">
      <c r="A9" s="164"/>
      <c r="B9" s="268"/>
      <c r="C9" s="161"/>
      <c r="D9" s="161"/>
    </row>
    <row r="10" spans="1:6" ht="12.75">
      <c r="A10" s="164"/>
      <c r="B10" s="268"/>
      <c r="C10" s="161"/>
      <c r="D10" s="161"/>
    </row>
    <row r="11" spans="1:6" ht="12.75">
      <c r="A11" s="164"/>
      <c r="B11" s="268"/>
      <c r="C11" s="161"/>
      <c r="D11" s="161"/>
    </row>
    <row r="12" spans="1:6" ht="12.75">
      <c r="A12" s="164"/>
      <c r="B12" s="269"/>
      <c r="C12" s="160"/>
      <c r="D12" s="160"/>
    </row>
    <row r="13" spans="1:6" ht="34.5" customHeight="1">
      <c r="C13" s="163" t="s">
        <v>580</v>
      </c>
      <c r="D13" s="163" t="s">
        <v>579</v>
      </c>
      <c r="F13" s="162"/>
    </row>
    <row r="14" spans="1:6" ht="12.75">
      <c r="B14" s="270" t="s">
        <v>578</v>
      </c>
      <c r="C14" s="161"/>
      <c r="D14" s="161"/>
    </row>
    <row r="15" spans="1:6" ht="12.75">
      <c r="B15" s="268"/>
      <c r="C15" s="161"/>
      <c r="D15" s="161"/>
    </row>
    <row r="16" spans="1:6" ht="12.75">
      <c r="B16" s="268"/>
      <c r="C16" s="161"/>
      <c r="D16" s="161"/>
    </row>
    <row r="17" spans="2:4" ht="12.75">
      <c r="B17" s="268"/>
      <c r="C17" s="161"/>
      <c r="D17" s="161"/>
    </row>
    <row r="18" spans="2:4" ht="12.75">
      <c r="B18" s="268"/>
      <c r="C18" s="161"/>
      <c r="D18" s="161"/>
    </row>
    <row r="19" spans="2:4" ht="12.75">
      <c r="B19" s="268"/>
      <c r="C19" s="161"/>
      <c r="D19" s="161"/>
    </row>
    <row r="20" spans="2:4" ht="12.75">
      <c r="B20" s="268"/>
      <c r="C20" s="161"/>
      <c r="D20" s="161"/>
    </row>
    <row r="21" spans="2:4" ht="12.75">
      <c r="B21" s="268"/>
      <c r="C21" s="161"/>
      <c r="D21" s="161"/>
    </row>
    <row r="22" spans="2:4" ht="12.75">
      <c r="B22" s="268"/>
      <c r="C22" s="161"/>
      <c r="D22" s="161"/>
    </row>
    <row r="23" spans="2:4" ht="12.75">
      <c r="B23" s="269"/>
      <c r="C23" s="160"/>
      <c r="D23" s="160"/>
    </row>
    <row r="24" spans="2:4" ht="12.75">
      <c r="C24" s="159"/>
      <c r="D24" s="159"/>
    </row>
    <row r="25" spans="2:4" ht="12.75">
      <c r="C25" s="159"/>
      <c r="D25" s="159"/>
    </row>
    <row r="26" spans="2:4" ht="12.75">
      <c r="C26" s="159"/>
      <c r="D26" s="159"/>
    </row>
    <row r="27" spans="2:4" ht="12.75">
      <c r="C27" s="159"/>
      <c r="D27" s="159"/>
    </row>
    <row r="28" spans="2:4" ht="12.75">
      <c r="C28" s="159"/>
      <c r="D28" s="159"/>
    </row>
    <row r="29" spans="2:4" ht="12.75">
      <c r="C29" s="159"/>
      <c r="D29" s="159"/>
    </row>
    <row r="30" spans="2:4" ht="12.75">
      <c r="C30" s="159"/>
      <c r="D30" s="159"/>
    </row>
  </sheetData>
  <sheetProtection algorithmName="SHA-512" hashValue="xaU4rSvUZbrHeLZ2b+ZMM7burZJhD9MG0zlmeZnqVu+pKSu5ksW1uObwp9T2hT1VaCIHT7pun+c6Fv5o+AC97w==" saltValue="Msws26r7+dcJQAnLW202Kg==" spinCount="100000" sheet="1" objects="1" scenarios="1"/>
  <mergeCells count="3">
    <mergeCell ref="C1:D1"/>
    <mergeCell ref="B3:B12"/>
    <mergeCell ref="B14:B2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BW73"/>
  <sheetViews>
    <sheetView showGridLines="0" tabSelected="1" zoomScale="75" zoomScaleNormal="75" workbookViewId="0"/>
  </sheetViews>
  <sheetFormatPr defaultColWidth="8.7109375" defaultRowHeight="15"/>
  <cols>
    <col min="1" max="1" width="3.140625" style="99" customWidth="1"/>
    <col min="2" max="2" width="16.7109375" style="98" customWidth="1"/>
    <col min="3" max="3" width="12.140625" style="99" customWidth="1"/>
    <col min="4" max="4" width="97.42578125" style="99" customWidth="1"/>
    <col min="5" max="5" width="39.42578125" style="99" customWidth="1"/>
    <col min="6" max="6" width="40.140625" style="99" customWidth="1"/>
    <col min="7" max="7" width="12" style="99" bestFit="1" customWidth="1"/>
    <col min="8" max="8" width="12.28515625" style="99" customWidth="1"/>
    <col min="9" max="9" width="16" style="99" customWidth="1"/>
    <col min="10" max="10" width="20.28515625" style="99" bestFit="1" customWidth="1"/>
    <col min="11" max="11" width="12.5703125" style="99" customWidth="1"/>
    <col min="12" max="12" width="13.7109375" style="99" customWidth="1"/>
    <col min="13" max="13" width="8.7109375" style="99"/>
    <col min="14" max="15" width="31.7109375" style="99" hidden="1" customWidth="1"/>
    <col min="16" max="16" width="26" style="99" customWidth="1"/>
    <col min="17" max="17" width="12.7109375" style="99" customWidth="1"/>
    <col min="18" max="18" width="13.7109375" style="99" customWidth="1"/>
    <col min="19" max="19" width="12.7109375" style="99" customWidth="1"/>
    <col min="20" max="20" width="13.7109375" style="99" customWidth="1"/>
    <col min="21" max="21" width="12.7109375" style="99" customWidth="1"/>
    <col min="22" max="22" width="13.7109375" style="99" customWidth="1"/>
    <col min="23" max="23" width="12.7109375" style="99" customWidth="1"/>
    <col min="24" max="24" width="13.7109375" style="99" customWidth="1"/>
    <col min="25" max="25" width="12.7109375" style="99" customWidth="1"/>
    <col min="26" max="26" width="13.7109375" style="99" customWidth="1"/>
    <col min="27" max="27" width="12.7109375" style="99" customWidth="1"/>
    <col min="28" max="28" width="13.7109375" style="99" customWidth="1"/>
    <col min="29" max="29" width="12.7109375" style="99" customWidth="1"/>
    <col min="30" max="30" width="13.7109375" style="99" customWidth="1"/>
    <col min="31" max="31" width="12.7109375" style="99" customWidth="1"/>
    <col min="32" max="32" width="13.7109375" style="99" customWidth="1"/>
    <col min="33" max="33" width="12.7109375" style="99" customWidth="1"/>
    <col min="34" max="34" width="13.7109375" style="99" customWidth="1"/>
    <col min="35" max="35" width="12.7109375" style="99" customWidth="1"/>
    <col min="36" max="36" width="13.7109375" style="99" customWidth="1"/>
    <col min="37" max="37" width="12.7109375" style="99" customWidth="1"/>
    <col min="38" max="38" width="13.7109375" style="99" customWidth="1"/>
    <col min="39" max="39" width="12.7109375" style="99" customWidth="1"/>
    <col min="40" max="40" width="13.7109375" style="99" customWidth="1"/>
    <col min="41" max="41" width="12.7109375" style="99" customWidth="1"/>
    <col min="42" max="42" width="13.7109375" style="99" customWidth="1"/>
    <col min="43" max="43" width="12.7109375" style="99" customWidth="1"/>
    <col min="44" max="44" width="13.7109375" style="99" customWidth="1"/>
    <col min="45" max="45" width="12.7109375" style="99" customWidth="1"/>
    <col min="46" max="46" width="13.7109375" style="99" customWidth="1"/>
    <col min="47" max="47" width="12.7109375" style="99" customWidth="1"/>
    <col min="48" max="48" width="13.7109375" style="99" customWidth="1"/>
    <col min="49" max="49" width="12.7109375" style="99" customWidth="1"/>
    <col min="50" max="50" width="13.7109375" style="99" customWidth="1"/>
    <col min="51" max="51" width="12.7109375" style="99" customWidth="1"/>
    <col min="52" max="52" width="13.7109375" style="99" customWidth="1"/>
    <col min="53" max="53" width="12.7109375" style="99" customWidth="1"/>
    <col min="54" max="54" width="13.7109375" style="99" customWidth="1"/>
    <col min="55" max="55" width="12.7109375" style="99" customWidth="1"/>
    <col min="56" max="56" width="13.7109375" style="99" customWidth="1"/>
    <col min="57" max="57" width="12.7109375" style="99" customWidth="1"/>
    <col min="58" max="58" width="13.7109375" style="99" customWidth="1"/>
    <col min="59" max="59" width="12.7109375" style="99" customWidth="1"/>
    <col min="60" max="60" width="13.7109375" style="99" customWidth="1"/>
    <col min="61" max="61" width="12.7109375" style="99" customWidth="1"/>
    <col min="62" max="62" width="13.7109375" style="99" customWidth="1"/>
    <col min="63" max="63" width="12.7109375" style="99" customWidth="1"/>
    <col min="64" max="64" width="13.7109375" style="99" customWidth="1"/>
    <col min="65" max="65" width="12.7109375" style="99" customWidth="1"/>
    <col min="66" max="66" width="15" style="99" bestFit="1" customWidth="1"/>
    <col min="67" max="67" width="12.7109375" style="99" customWidth="1"/>
    <col min="68" max="70" width="13.7109375" style="99" customWidth="1"/>
    <col min="71" max="71" width="0.7109375" style="99" customWidth="1"/>
    <col min="72" max="72" width="58.42578125" style="99" customWidth="1"/>
    <col min="73" max="73" width="8.7109375" style="99"/>
    <col min="74" max="74" width="11.5703125" style="99" bestFit="1" customWidth="1"/>
    <col min="75" max="75" width="10.140625" style="99" bestFit="1" customWidth="1"/>
    <col min="76" max="16384" width="8.7109375" style="99"/>
  </cols>
  <sheetData>
    <row r="1" spans="2:75">
      <c r="F1" s="100"/>
    </row>
    <row r="2" spans="2:75">
      <c r="F2" s="101"/>
      <c r="G2" s="102"/>
      <c r="H2" s="101"/>
      <c r="I2" s="101"/>
      <c r="J2" s="101"/>
      <c r="K2" s="101"/>
      <c r="L2" s="101"/>
    </row>
    <row r="3" spans="2:75">
      <c r="F3" s="101"/>
      <c r="G3" s="102"/>
      <c r="H3" s="101"/>
      <c r="I3" s="101"/>
      <c r="J3" s="101"/>
      <c r="K3" s="101"/>
      <c r="L3" s="101"/>
    </row>
    <row r="4" spans="2:75" ht="28.5">
      <c r="F4" s="101"/>
      <c r="G4" s="102"/>
      <c r="H4" s="101"/>
      <c r="I4" s="101"/>
      <c r="J4" s="101"/>
      <c r="K4" s="101"/>
      <c r="L4" s="101"/>
      <c r="Q4" s="237"/>
      <c r="S4" s="237"/>
      <c r="U4" s="237"/>
      <c r="W4" s="237"/>
      <c r="Y4" s="237"/>
      <c r="AA4" s="237"/>
      <c r="AC4" s="237"/>
      <c r="AE4" s="237"/>
      <c r="AG4" s="237"/>
      <c r="AI4" s="237"/>
      <c r="AK4" s="237"/>
      <c r="AM4" s="237"/>
      <c r="AO4" s="237"/>
      <c r="AQ4" s="237"/>
      <c r="AS4" s="237"/>
      <c r="AU4" s="237"/>
      <c r="AW4" s="237"/>
      <c r="AY4" s="237"/>
      <c r="BA4" s="237"/>
      <c r="BC4" s="237"/>
      <c r="BE4" s="237"/>
      <c r="BG4" s="237"/>
      <c r="BI4" s="237"/>
      <c r="BK4" s="237"/>
      <c r="BM4" s="237"/>
      <c r="BO4" s="237"/>
    </row>
    <row r="5" spans="2:75">
      <c r="F5" s="101"/>
      <c r="G5" s="102"/>
      <c r="H5" s="101"/>
      <c r="I5" s="101"/>
      <c r="J5" s="101"/>
      <c r="K5" s="101"/>
      <c r="L5" s="101"/>
      <c r="Q5" s="103"/>
      <c r="S5" s="103"/>
      <c r="U5" s="103"/>
      <c r="W5" s="103"/>
      <c r="Y5" s="103"/>
      <c r="AA5" s="103"/>
      <c r="AC5" s="103"/>
      <c r="AE5" s="103"/>
      <c r="AG5" s="103"/>
      <c r="AI5" s="103"/>
      <c r="AK5" s="103"/>
      <c r="AM5" s="103"/>
      <c r="AO5" s="103"/>
      <c r="AQ5" s="103"/>
      <c r="AS5" s="103"/>
      <c r="AU5" s="103"/>
      <c r="AW5" s="103"/>
      <c r="AY5" s="103"/>
      <c r="BA5" s="103"/>
      <c r="BC5" s="103"/>
      <c r="BE5" s="103"/>
      <c r="BG5" s="103"/>
      <c r="BI5" s="103"/>
      <c r="BK5" s="103"/>
      <c r="BM5" s="103"/>
      <c r="BO5" s="103"/>
    </row>
    <row r="6" spans="2:75" ht="29.25" thickBot="1">
      <c r="B6" s="237" t="s">
        <v>450</v>
      </c>
      <c r="C6" s="237"/>
      <c r="D6" s="237"/>
      <c r="E6" s="237"/>
      <c r="F6" s="101"/>
      <c r="G6" s="102"/>
      <c r="H6" s="104"/>
      <c r="I6" s="104"/>
      <c r="J6" s="104"/>
      <c r="K6" s="104"/>
      <c r="L6" s="101"/>
      <c r="M6" s="100"/>
      <c r="Q6" s="237" t="s">
        <v>411</v>
      </c>
      <c r="S6" s="237"/>
      <c r="U6" s="237"/>
      <c r="W6" s="237"/>
      <c r="Y6" s="237"/>
      <c r="AA6" s="237"/>
      <c r="AC6" s="237"/>
      <c r="AE6" s="237"/>
      <c r="AG6" s="237"/>
      <c r="AI6" s="237"/>
      <c r="AK6" s="237"/>
      <c r="AM6" s="237"/>
      <c r="AO6" s="237"/>
      <c r="AQ6" s="237"/>
      <c r="AS6" s="237"/>
      <c r="AU6" s="237"/>
      <c r="AW6" s="237"/>
      <c r="AY6" s="237"/>
      <c r="BA6" s="237"/>
      <c r="BC6" s="237"/>
      <c r="BE6" s="237"/>
      <c r="BG6" s="237"/>
      <c r="BI6" s="237"/>
      <c r="BK6" s="237"/>
      <c r="BM6" s="237"/>
      <c r="BO6" s="237"/>
    </row>
    <row r="7" spans="2:75">
      <c r="B7" s="41" t="s">
        <v>236</v>
      </c>
      <c r="C7"/>
      <c r="D7"/>
      <c r="E7"/>
      <c r="F7" s="236"/>
      <c r="G7" s="42"/>
      <c r="H7" s="236"/>
      <c r="I7" s="236"/>
      <c r="J7" s="236"/>
      <c r="K7" s="236"/>
      <c r="L7" s="236"/>
      <c r="M7"/>
      <c r="N7" s="291" t="s">
        <v>409</v>
      </c>
      <c r="O7" s="292"/>
      <c r="P7"/>
      <c r="Q7" s="41" t="s">
        <v>412</v>
      </c>
      <c r="R7"/>
      <c r="S7" s="41"/>
      <c r="T7"/>
      <c r="U7" s="41"/>
      <c r="V7"/>
      <c r="W7" s="41"/>
      <c r="X7"/>
      <c r="Y7" s="41"/>
      <c r="Z7"/>
      <c r="AA7" s="41"/>
      <c r="AB7"/>
      <c r="AC7" s="41"/>
      <c r="AD7"/>
      <c r="AE7" s="41"/>
      <c r="AF7"/>
      <c r="AG7" s="41"/>
      <c r="AH7"/>
      <c r="AI7" s="41"/>
      <c r="AJ7"/>
      <c r="AK7" s="41"/>
      <c r="AL7"/>
      <c r="AM7" s="41"/>
      <c r="AN7"/>
      <c r="AO7" s="41"/>
      <c r="AP7"/>
      <c r="AQ7" s="41"/>
      <c r="AR7"/>
      <c r="AS7" s="41"/>
      <c r="AT7"/>
      <c r="AU7" s="41"/>
      <c r="AV7"/>
      <c r="AW7" s="41"/>
      <c r="AX7"/>
      <c r="AY7" s="41"/>
      <c r="AZ7"/>
      <c r="BA7" s="41"/>
      <c r="BB7"/>
      <c r="BC7" s="41"/>
      <c r="BD7"/>
      <c r="BE7" s="41"/>
      <c r="BF7"/>
      <c r="BG7" s="41"/>
      <c r="BH7"/>
      <c r="BI7" s="41"/>
      <c r="BJ7"/>
      <c r="BK7" s="41"/>
      <c r="BL7"/>
      <c r="BM7" s="41"/>
      <c r="BN7"/>
      <c r="BO7" s="41"/>
      <c r="BP7"/>
      <c r="BQ7"/>
      <c r="BR7"/>
      <c r="BS7"/>
      <c r="BT7"/>
    </row>
    <row r="8" spans="2:75" ht="15" customHeight="1" thickBot="1">
      <c r="B8" s="41"/>
      <c r="C8"/>
      <c r="D8"/>
      <c r="E8"/>
      <c r="F8" s="236"/>
      <c r="G8" s="42"/>
      <c r="H8" s="236"/>
      <c r="I8" s="236"/>
      <c r="J8" s="236"/>
      <c r="K8" s="236"/>
      <c r="L8" s="236"/>
      <c r="M8"/>
      <c r="N8" s="293"/>
      <c r="O8" s="29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</row>
    <row r="9" spans="2:75" ht="15.75" thickBot="1">
      <c r="B9" s="38"/>
      <c r="C9"/>
      <c r="D9"/>
      <c r="E9"/>
      <c r="F9"/>
      <c r="G9"/>
      <c r="H9"/>
      <c r="I9"/>
      <c r="J9"/>
      <c r="K9"/>
      <c r="L9"/>
      <c r="M9"/>
      <c r="N9" s="295"/>
      <c r="O9" s="296"/>
      <c r="P9"/>
      <c r="Q9" s="271" t="s">
        <v>413</v>
      </c>
      <c r="R9" s="272"/>
      <c r="S9" s="272"/>
      <c r="T9" s="273"/>
      <c r="U9" s="271" t="s">
        <v>414</v>
      </c>
      <c r="V9" s="272"/>
      <c r="W9" s="272"/>
      <c r="X9" s="273"/>
      <c r="Y9" s="271" t="s">
        <v>415</v>
      </c>
      <c r="Z9" s="272"/>
      <c r="AA9" s="272"/>
      <c r="AB9" s="273"/>
      <c r="AC9" s="271" t="s">
        <v>416</v>
      </c>
      <c r="AD9" s="272"/>
      <c r="AE9" s="272"/>
      <c r="AF9" s="273"/>
      <c r="AG9" s="271" t="s">
        <v>417</v>
      </c>
      <c r="AH9" s="272"/>
      <c r="AI9" s="272"/>
      <c r="AJ9" s="273"/>
      <c r="AK9" s="271" t="s">
        <v>418</v>
      </c>
      <c r="AL9" s="272"/>
      <c r="AM9" s="272"/>
      <c r="AN9" s="273"/>
      <c r="AO9" s="271" t="s">
        <v>419</v>
      </c>
      <c r="AP9" s="272"/>
      <c r="AQ9" s="272"/>
      <c r="AR9" s="273"/>
      <c r="AS9" s="271" t="s">
        <v>420</v>
      </c>
      <c r="AT9" s="272"/>
      <c r="AU9" s="272"/>
      <c r="AV9" s="273"/>
      <c r="AW9" s="271" t="s">
        <v>421</v>
      </c>
      <c r="AX9" s="272"/>
      <c r="AY9" s="272"/>
      <c r="AZ9" s="273"/>
      <c r="BA9" s="271" t="s">
        <v>422</v>
      </c>
      <c r="BB9" s="272"/>
      <c r="BC9" s="272"/>
      <c r="BD9" s="273"/>
      <c r="BE9" s="271" t="s">
        <v>423</v>
      </c>
      <c r="BF9" s="272"/>
      <c r="BG9" s="272"/>
      <c r="BH9" s="273"/>
      <c r="BI9" s="271" t="s">
        <v>424</v>
      </c>
      <c r="BJ9" s="272"/>
      <c r="BK9" s="272"/>
      <c r="BL9" s="273"/>
      <c r="BM9" s="274" t="s">
        <v>425</v>
      </c>
      <c r="BN9" s="275"/>
      <c r="BO9" s="275"/>
      <c r="BP9" s="276"/>
      <c r="BQ9" s="277" t="s">
        <v>514</v>
      </c>
      <c r="BR9" s="278"/>
      <c r="BS9"/>
      <c r="BT9" s="281" t="s">
        <v>515</v>
      </c>
    </row>
    <row r="10" spans="2:75" ht="26.25" customHeight="1" thickBot="1">
      <c r="B10" s="284" t="s">
        <v>16</v>
      </c>
      <c r="C10" s="286" t="s">
        <v>17</v>
      </c>
      <c r="D10" s="287"/>
      <c r="E10" s="287"/>
      <c r="F10" s="287"/>
      <c r="G10" s="286" t="s">
        <v>18</v>
      </c>
      <c r="H10" s="288"/>
      <c r="I10" s="289" t="s">
        <v>19</v>
      </c>
      <c r="J10" s="289"/>
      <c r="K10" s="289" t="s">
        <v>20</v>
      </c>
      <c r="L10" s="289"/>
      <c r="M10" s="289" t="s">
        <v>21</v>
      </c>
      <c r="N10" s="312" t="s">
        <v>22</v>
      </c>
      <c r="O10" s="312" t="s">
        <v>408</v>
      </c>
      <c r="P10" s="315" t="s">
        <v>24</v>
      </c>
      <c r="Q10" s="297" t="s">
        <v>485</v>
      </c>
      <c r="R10" s="298"/>
      <c r="S10" s="299" t="s">
        <v>486</v>
      </c>
      <c r="T10" s="300"/>
      <c r="U10" s="297" t="s">
        <v>485</v>
      </c>
      <c r="V10" s="298"/>
      <c r="W10" s="299" t="s">
        <v>486</v>
      </c>
      <c r="X10" s="300"/>
      <c r="Y10" s="297" t="s">
        <v>485</v>
      </c>
      <c r="Z10" s="298"/>
      <c r="AA10" s="299" t="s">
        <v>486</v>
      </c>
      <c r="AB10" s="300"/>
      <c r="AC10" s="297" t="s">
        <v>485</v>
      </c>
      <c r="AD10" s="298"/>
      <c r="AE10" s="299" t="s">
        <v>486</v>
      </c>
      <c r="AF10" s="300"/>
      <c r="AG10" s="297" t="s">
        <v>485</v>
      </c>
      <c r="AH10" s="298"/>
      <c r="AI10" s="299" t="s">
        <v>486</v>
      </c>
      <c r="AJ10" s="300"/>
      <c r="AK10" s="297" t="s">
        <v>485</v>
      </c>
      <c r="AL10" s="298"/>
      <c r="AM10" s="299" t="s">
        <v>486</v>
      </c>
      <c r="AN10" s="300"/>
      <c r="AO10" s="297" t="s">
        <v>485</v>
      </c>
      <c r="AP10" s="298"/>
      <c r="AQ10" s="299" t="s">
        <v>486</v>
      </c>
      <c r="AR10" s="300"/>
      <c r="AS10" s="297" t="s">
        <v>485</v>
      </c>
      <c r="AT10" s="298"/>
      <c r="AU10" s="299" t="s">
        <v>486</v>
      </c>
      <c r="AV10" s="300"/>
      <c r="AW10" s="297" t="s">
        <v>485</v>
      </c>
      <c r="AX10" s="298"/>
      <c r="AY10" s="299" t="s">
        <v>486</v>
      </c>
      <c r="AZ10" s="300"/>
      <c r="BA10" s="297" t="s">
        <v>485</v>
      </c>
      <c r="BB10" s="298"/>
      <c r="BC10" s="299" t="s">
        <v>486</v>
      </c>
      <c r="BD10" s="300"/>
      <c r="BE10" s="297" t="s">
        <v>485</v>
      </c>
      <c r="BF10" s="298"/>
      <c r="BG10" s="299" t="s">
        <v>486</v>
      </c>
      <c r="BH10" s="300"/>
      <c r="BI10" s="297" t="s">
        <v>485</v>
      </c>
      <c r="BJ10" s="298"/>
      <c r="BK10" s="299" t="s">
        <v>486</v>
      </c>
      <c r="BL10" s="300"/>
      <c r="BM10" s="297" t="s">
        <v>485</v>
      </c>
      <c r="BN10" s="298"/>
      <c r="BO10" s="299" t="s">
        <v>486</v>
      </c>
      <c r="BP10" s="300"/>
      <c r="BQ10" s="279"/>
      <c r="BR10" s="280"/>
      <c r="BS10" s="233"/>
      <c r="BT10" s="282"/>
    </row>
    <row r="11" spans="2:75" ht="15" customHeight="1">
      <c r="B11" s="285"/>
      <c r="C11" s="301" t="s">
        <v>489</v>
      </c>
      <c r="D11" s="302"/>
      <c r="E11" s="303"/>
      <c r="F11" s="290" t="s">
        <v>26</v>
      </c>
      <c r="G11" s="290" t="s">
        <v>27</v>
      </c>
      <c r="H11" s="290" t="s">
        <v>28</v>
      </c>
      <c r="I11" s="290" t="s">
        <v>682</v>
      </c>
      <c r="J11" s="290" t="s">
        <v>681</v>
      </c>
      <c r="K11" s="290" t="s">
        <v>31</v>
      </c>
      <c r="L11" s="290" t="s">
        <v>32</v>
      </c>
      <c r="M11" s="290"/>
      <c r="N11" s="313"/>
      <c r="O11" s="313"/>
      <c r="P11" s="316"/>
      <c r="Q11" s="304" t="s">
        <v>487</v>
      </c>
      <c r="R11" s="306" t="s">
        <v>488</v>
      </c>
      <c r="S11" s="308" t="s">
        <v>487</v>
      </c>
      <c r="T11" s="310" t="s">
        <v>488</v>
      </c>
      <c r="U11" s="304" t="s">
        <v>487</v>
      </c>
      <c r="V11" s="306" t="s">
        <v>488</v>
      </c>
      <c r="W11" s="308" t="s">
        <v>487</v>
      </c>
      <c r="X11" s="310" t="s">
        <v>488</v>
      </c>
      <c r="Y11" s="304" t="s">
        <v>487</v>
      </c>
      <c r="Z11" s="306" t="s">
        <v>488</v>
      </c>
      <c r="AA11" s="308" t="s">
        <v>487</v>
      </c>
      <c r="AB11" s="310" t="s">
        <v>488</v>
      </c>
      <c r="AC11" s="304" t="s">
        <v>487</v>
      </c>
      <c r="AD11" s="306" t="s">
        <v>488</v>
      </c>
      <c r="AE11" s="308" t="s">
        <v>487</v>
      </c>
      <c r="AF11" s="310" t="s">
        <v>488</v>
      </c>
      <c r="AG11" s="304" t="s">
        <v>487</v>
      </c>
      <c r="AH11" s="306" t="s">
        <v>488</v>
      </c>
      <c r="AI11" s="308" t="s">
        <v>487</v>
      </c>
      <c r="AJ11" s="310" t="s">
        <v>488</v>
      </c>
      <c r="AK11" s="304" t="s">
        <v>487</v>
      </c>
      <c r="AL11" s="306" t="s">
        <v>488</v>
      </c>
      <c r="AM11" s="308" t="s">
        <v>487</v>
      </c>
      <c r="AN11" s="310" t="s">
        <v>488</v>
      </c>
      <c r="AO11" s="304" t="s">
        <v>487</v>
      </c>
      <c r="AP11" s="306" t="s">
        <v>488</v>
      </c>
      <c r="AQ11" s="308" t="s">
        <v>487</v>
      </c>
      <c r="AR11" s="310" t="s">
        <v>488</v>
      </c>
      <c r="AS11" s="304" t="s">
        <v>487</v>
      </c>
      <c r="AT11" s="306" t="s">
        <v>488</v>
      </c>
      <c r="AU11" s="308" t="s">
        <v>487</v>
      </c>
      <c r="AV11" s="310" t="s">
        <v>488</v>
      </c>
      <c r="AW11" s="304" t="s">
        <v>487</v>
      </c>
      <c r="AX11" s="306" t="s">
        <v>488</v>
      </c>
      <c r="AY11" s="308" t="s">
        <v>487</v>
      </c>
      <c r="AZ11" s="310" t="s">
        <v>488</v>
      </c>
      <c r="BA11" s="304" t="s">
        <v>487</v>
      </c>
      <c r="BB11" s="306" t="s">
        <v>488</v>
      </c>
      <c r="BC11" s="308" t="s">
        <v>487</v>
      </c>
      <c r="BD11" s="310" t="s">
        <v>488</v>
      </c>
      <c r="BE11" s="304" t="s">
        <v>487</v>
      </c>
      <c r="BF11" s="306" t="s">
        <v>488</v>
      </c>
      <c r="BG11" s="308" t="s">
        <v>487</v>
      </c>
      <c r="BH11" s="310" t="s">
        <v>488</v>
      </c>
      <c r="BI11" s="304" t="s">
        <v>487</v>
      </c>
      <c r="BJ11" s="306" t="s">
        <v>488</v>
      </c>
      <c r="BK11" s="308" t="s">
        <v>487</v>
      </c>
      <c r="BL11" s="310" t="s">
        <v>488</v>
      </c>
      <c r="BM11" s="304" t="s">
        <v>487</v>
      </c>
      <c r="BN11" s="306" t="s">
        <v>488</v>
      </c>
      <c r="BO11" s="308" t="s">
        <v>487</v>
      </c>
      <c r="BP11" s="310" t="s">
        <v>488</v>
      </c>
      <c r="BQ11" s="327" t="s">
        <v>487</v>
      </c>
      <c r="BR11" s="329" t="s">
        <v>488</v>
      </c>
      <c r="BS11" s="233"/>
      <c r="BT11" s="282"/>
    </row>
    <row r="12" spans="2:75" ht="30.75" thickBot="1">
      <c r="B12" s="285"/>
      <c r="C12" s="239" t="s">
        <v>487</v>
      </c>
      <c r="D12" s="235" t="s">
        <v>17</v>
      </c>
      <c r="E12" s="234" t="s">
        <v>490</v>
      </c>
      <c r="F12" s="290"/>
      <c r="G12" s="290"/>
      <c r="H12" s="290"/>
      <c r="I12" s="290"/>
      <c r="J12" s="290"/>
      <c r="K12" s="290"/>
      <c r="L12" s="290"/>
      <c r="M12" s="290"/>
      <c r="N12" s="314"/>
      <c r="O12" s="314"/>
      <c r="P12" s="316"/>
      <c r="Q12" s="305"/>
      <c r="R12" s="307"/>
      <c r="S12" s="309"/>
      <c r="T12" s="311"/>
      <c r="U12" s="305"/>
      <c r="V12" s="307"/>
      <c r="W12" s="309"/>
      <c r="X12" s="311"/>
      <c r="Y12" s="305"/>
      <c r="Z12" s="307"/>
      <c r="AA12" s="309"/>
      <c r="AB12" s="311"/>
      <c r="AC12" s="305"/>
      <c r="AD12" s="307"/>
      <c r="AE12" s="309"/>
      <c r="AF12" s="311"/>
      <c r="AG12" s="305"/>
      <c r="AH12" s="307"/>
      <c r="AI12" s="309"/>
      <c r="AJ12" s="311"/>
      <c r="AK12" s="305"/>
      <c r="AL12" s="307"/>
      <c r="AM12" s="309"/>
      <c r="AN12" s="311"/>
      <c r="AO12" s="305"/>
      <c r="AP12" s="307"/>
      <c r="AQ12" s="309"/>
      <c r="AR12" s="311"/>
      <c r="AS12" s="305"/>
      <c r="AT12" s="307"/>
      <c r="AU12" s="309"/>
      <c r="AV12" s="311"/>
      <c r="AW12" s="305"/>
      <c r="AX12" s="307"/>
      <c r="AY12" s="309"/>
      <c r="AZ12" s="311"/>
      <c r="BA12" s="305"/>
      <c r="BB12" s="307"/>
      <c r="BC12" s="309"/>
      <c r="BD12" s="311"/>
      <c r="BE12" s="305"/>
      <c r="BF12" s="307"/>
      <c r="BG12" s="309"/>
      <c r="BH12" s="311"/>
      <c r="BI12" s="305"/>
      <c r="BJ12" s="307"/>
      <c r="BK12" s="309"/>
      <c r="BL12" s="311"/>
      <c r="BM12" s="305"/>
      <c r="BN12" s="307"/>
      <c r="BO12" s="309"/>
      <c r="BP12" s="311"/>
      <c r="BQ12" s="328"/>
      <c r="BR12" s="330"/>
      <c r="BS12" s="233"/>
      <c r="BT12" s="283"/>
    </row>
    <row r="13" spans="2:75" ht="262.5" customHeight="1">
      <c r="B13" s="219" t="s">
        <v>548</v>
      </c>
      <c r="C13" s="218">
        <v>11</v>
      </c>
      <c r="D13" s="222" t="s">
        <v>631</v>
      </c>
      <c r="E13" s="217" t="s">
        <v>259</v>
      </c>
      <c r="F13" s="229" t="s">
        <v>632</v>
      </c>
      <c r="G13" s="215">
        <v>44197</v>
      </c>
      <c r="H13" s="215">
        <v>44561</v>
      </c>
      <c r="I13" s="136"/>
      <c r="J13" s="136">
        <v>157273.48000000001</v>
      </c>
      <c r="K13" s="135">
        <f>J13-I13</f>
        <v>157273.48000000001</v>
      </c>
      <c r="L13" s="213">
        <f>IFERROR(K13/I13,0)</f>
        <v>0</v>
      </c>
      <c r="M13" s="213">
        <f>IFERROR(J13/$J$36,0)</f>
        <v>0.37115740751507514</v>
      </c>
      <c r="N13" s="212"/>
      <c r="O13" s="212"/>
      <c r="P13" s="111" t="str">
        <f>'[1]1. Formulário Identidade'!$C$9</f>
        <v>Camila Moreno de Camargo (Coordenadora)</v>
      </c>
      <c r="Q13" s="221"/>
      <c r="R13" s="96"/>
      <c r="S13" s="207"/>
      <c r="T13" s="96"/>
      <c r="U13" s="208"/>
      <c r="V13" s="96"/>
      <c r="W13" s="207"/>
      <c r="X13" s="96"/>
      <c r="Y13" s="208"/>
      <c r="Z13" s="96"/>
      <c r="AA13" s="207"/>
      <c r="AB13" s="96"/>
      <c r="AC13" s="208"/>
      <c r="AD13" s="96"/>
      <c r="AE13" s="207"/>
      <c r="AF13" s="96"/>
      <c r="AG13" s="208"/>
      <c r="AH13" s="96"/>
      <c r="AI13" s="207"/>
      <c r="AJ13" s="96"/>
      <c r="AK13" s="208"/>
      <c r="AL13" s="96"/>
      <c r="AM13" s="207">
        <v>1</v>
      </c>
      <c r="AN13" s="96">
        <v>5435.52</v>
      </c>
      <c r="AO13" s="208"/>
      <c r="AP13" s="96"/>
      <c r="AQ13" s="207"/>
      <c r="AR13" s="96"/>
      <c r="AS13" s="208"/>
      <c r="AT13" s="96"/>
      <c r="AU13" s="207"/>
      <c r="AV13" s="96"/>
      <c r="AW13" s="208"/>
      <c r="AX13" s="96"/>
      <c r="AY13" s="207"/>
      <c r="AZ13" s="96"/>
      <c r="BA13" s="208"/>
      <c r="BB13" s="96"/>
      <c r="BC13" s="207"/>
      <c r="BD13" s="96"/>
      <c r="BE13" s="208"/>
      <c r="BF13" s="96"/>
      <c r="BG13" s="207"/>
      <c r="BH13" s="96"/>
      <c r="BI13" s="208"/>
      <c r="BJ13" s="96"/>
      <c r="BK13" s="207"/>
      <c r="BL13" s="96"/>
      <c r="BM13" s="208">
        <f>Q13+U13+Y13+AC13+AG13+AK13+AO13+AS13+AW13+BA13+BE13+BI13</f>
        <v>0</v>
      </c>
      <c r="BN13" s="96">
        <f>R13+V13+Z13+AD13+AH13+AL13+AP13+AT13+AX13+BB13+BF13+BJ13</f>
        <v>0</v>
      </c>
      <c r="BO13" s="207">
        <f>S13+W13+AA13+AE13+AI13+AM13+AQ13+AU13+AY13+BC13+BG13+BK13</f>
        <v>1</v>
      </c>
      <c r="BP13" s="96">
        <f>T13+X13+AB13+AF13+AJ13+AN13+AR13+AV13+AZ13+BD13+BH13+BL13</f>
        <v>5435.52</v>
      </c>
      <c r="BQ13" s="112">
        <f>IFERROR(BO13/BM13,0)</f>
        <v>0</v>
      </c>
      <c r="BR13" s="112">
        <f>IFERROR(BP13/BN13,0)</f>
        <v>0</v>
      </c>
      <c r="BS13" s="206"/>
      <c r="BT13" s="232"/>
      <c r="BW13" s="105"/>
    </row>
    <row r="14" spans="2:75">
      <c r="B14" s="219"/>
      <c r="C14" s="218">
        <v>11</v>
      </c>
      <c r="D14" s="222" t="s">
        <v>671</v>
      </c>
      <c r="E14" s="217" t="s">
        <v>259</v>
      </c>
      <c r="F14" s="229"/>
      <c r="G14" s="215"/>
      <c r="H14" s="215"/>
      <c r="I14" s="136"/>
      <c r="J14" s="135"/>
      <c r="K14" s="135"/>
      <c r="L14" s="213"/>
      <c r="M14" s="213"/>
      <c r="N14" s="212"/>
      <c r="O14" s="212"/>
      <c r="P14" s="111"/>
      <c r="Q14" s="221"/>
      <c r="R14" s="96"/>
      <c r="S14" s="207">
        <v>1</v>
      </c>
      <c r="T14" s="96"/>
      <c r="U14" s="208"/>
      <c r="V14" s="96"/>
      <c r="W14" s="207">
        <v>1</v>
      </c>
      <c r="X14" s="96"/>
      <c r="Y14" s="208"/>
      <c r="Z14" s="96"/>
      <c r="AA14" s="207">
        <v>2</v>
      </c>
      <c r="AB14" s="96"/>
      <c r="AC14" s="208"/>
      <c r="AD14" s="96"/>
      <c r="AE14" s="207">
        <v>2</v>
      </c>
      <c r="AF14" s="96"/>
      <c r="AG14" s="208"/>
      <c r="AH14" s="96"/>
      <c r="AI14" s="207">
        <v>2</v>
      </c>
      <c r="AJ14" s="96"/>
      <c r="AK14" s="208"/>
      <c r="AL14" s="96"/>
      <c r="AM14" s="207">
        <v>1</v>
      </c>
      <c r="AN14" s="96"/>
      <c r="AO14" s="208"/>
      <c r="AP14" s="96"/>
      <c r="AQ14" s="207"/>
      <c r="AR14" s="96"/>
      <c r="AS14" s="208"/>
      <c r="AT14" s="96"/>
      <c r="AU14" s="207"/>
      <c r="AV14" s="96"/>
      <c r="AW14" s="208"/>
      <c r="AX14" s="96"/>
      <c r="AY14" s="207"/>
      <c r="AZ14" s="96"/>
      <c r="BA14" s="208"/>
      <c r="BB14" s="96"/>
      <c r="BC14" s="207"/>
      <c r="BD14" s="96"/>
      <c r="BE14" s="208"/>
      <c r="BF14" s="96"/>
      <c r="BG14" s="207"/>
      <c r="BH14" s="96"/>
      <c r="BI14" s="208"/>
      <c r="BJ14" s="96"/>
      <c r="BK14" s="207"/>
      <c r="BL14" s="96"/>
      <c r="BM14" s="208"/>
      <c r="BN14" s="96"/>
      <c r="BO14" s="207"/>
      <c r="BP14" s="96"/>
      <c r="BQ14" s="112"/>
      <c r="BR14" s="112"/>
      <c r="BS14" s="206"/>
      <c r="BT14" s="231"/>
      <c r="BW14" s="105"/>
    </row>
    <row r="15" spans="2:75" ht="251.25" customHeight="1">
      <c r="B15" s="219" t="s">
        <v>549</v>
      </c>
      <c r="C15" s="218">
        <v>4</v>
      </c>
      <c r="D15" s="216" t="s">
        <v>633</v>
      </c>
      <c r="E15" s="217" t="s">
        <v>260</v>
      </c>
      <c r="F15" s="229" t="s">
        <v>632</v>
      </c>
      <c r="G15" s="215">
        <v>44197</v>
      </c>
      <c r="H15" s="215">
        <v>44561</v>
      </c>
      <c r="I15" s="136"/>
      <c r="J15" s="135"/>
      <c r="K15" s="135"/>
      <c r="L15" s="213"/>
      <c r="M15" s="213"/>
      <c r="N15" s="212"/>
      <c r="O15" s="212"/>
      <c r="P15" s="111"/>
      <c r="Q15" s="221"/>
      <c r="R15" s="96"/>
      <c r="S15" s="207"/>
      <c r="T15" s="96"/>
      <c r="U15" s="208"/>
      <c r="V15" s="96"/>
      <c r="W15" s="207">
        <v>1</v>
      </c>
      <c r="X15" s="96"/>
      <c r="Y15" s="208"/>
      <c r="Z15" s="96"/>
      <c r="AA15" s="207"/>
      <c r="AB15" s="96"/>
      <c r="AC15" s="208"/>
      <c r="AD15" s="96"/>
      <c r="AE15" s="207"/>
      <c r="AF15" s="96"/>
      <c r="AG15" s="208"/>
      <c r="AH15" s="96"/>
      <c r="AI15" s="207"/>
      <c r="AJ15" s="96"/>
      <c r="AK15" s="208"/>
      <c r="AL15" s="96"/>
      <c r="AM15" s="207"/>
      <c r="AN15" s="96"/>
      <c r="AO15" s="208"/>
      <c r="AP15" s="96"/>
      <c r="AQ15" s="207"/>
      <c r="AR15" s="96"/>
      <c r="AS15" s="208"/>
      <c r="AT15" s="96"/>
      <c r="AU15" s="207"/>
      <c r="AV15" s="96"/>
      <c r="AW15" s="208"/>
      <c r="AX15" s="96"/>
      <c r="AY15" s="207"/>
      <c r="AZ15" s="96"/>
      <c r="BA15" s="208"/>
      <c r="BB15" s="96"/>
      <c r="BC15" s="207"/>
      <c r="BD15" s="96"/>
      <c r="BE15" s="208"/>
      <c r="BF15" s="96"/>
      <c r="BG15" s="207"/>
      <c r="BH15" s="96"/>
      <c r="BI15" s="208"/>
      <c r="BJ15" s="96"/>
      <c r="BK15" s="207"/>
      <c r="BL15" s="96"/>
      <c r="BM15" s="208"/>
      <c r="BN15" s="96"/>
      <c r="BO15" s="207"/>
      <c r="BP15" s="96"/>
      <c r="BQ15" s="112"/>
      <c r="BR15" s="112"/>
      <c r="BS15" s="206"/>
      <c r="BT15" s="231"/>
      <c r="BW15" s="105"/>
    </row>
    <row r="16" spans="2:75">
      <c r="B16" s="219"/>
      <c r="C16" s="218"/>
      <c r="D16" s="216" t="s">
        <v>672</v>
      </c>
      <c r="E16" s="217" t="s">
        <v>260</v>
      </c>
      <c r="F16" s="229"/>
      <c r="G16" s="215"/>
      <c r="H16" s="215"/>
      <c r="I16" s="136"/>
      <c r="J16" s="135"/>
      <c r="K16" s="135"/>
      <c r="L16" s="213"/>
      <c r="M16" s="213"/>
      <c r="N16" s="212"/>
      <c r="O16" s="212"/>
      <c r="P16" s="111"/>
      <c r="Q16" s="221"/>
      <c r="R16" s="96"/>
      <c r="S16" s="207"/>
      <c r="T16" s="96"/>
      <c r="U16" s="208"/>
      <c r="V16" s="96"/>
      <c r="W16" s="207"/>
      <c r="X16" s="96"/>
      <c r="Y16" s="208"/>
      <c r="Z16" s="96"/>
      <c r="AA16" s="207"/>
      <c r="AB16" s="96"/>
      <c r="AC16" s="208"/>
      <c r="AD16" s="96"/>
      <c r="AE16" s="207"/>
      <c r="AF16" s="96"/>
      <c r="AG16" s="208"/>
      <c r="AH16" s="96"/>
      <c r="AI16" s="207"/>
      <c r="AJ16" s="96"/>
      <c r="AK16" s="208"/>
      <c r="AL16" s="96"/>
      <c r="AM16" s="207"/>
      <c r="AN16" s="96"/>
      <c r="AO16" s="208"/>
      <c r="AP16" s="96"/>
      <c r="AQ16" s="207"/>
      <c r="AR16" s="96"/>
      <c r="AS16" s="208"/>
      <c r="AT16" s="96"/>
      <c r="AU16" s="207"/>
      <c r="AV16" s="96"/>
      <c r="AW16" s="208"/>
      <c r="AX16" s="96"/>
      <c r="AY16" s="207"/>
      <c r="AZ16" s="96"/>
      <c r="BA16" s="208"/>
      <c r="BB16" s="96"/>
      <c r="BC16" s="207"/>
      <c r="BD16" s="96"/>
      <c r="BE16" s="208"/>
      <c r="BF16" s="96"/>
      <c r="BG16" s="207"/>
      <c r="BH16" s="96"/>
      <c r="BI16" s="208"/>
      <c r="BJ16" s="96"/>
      <c r="BK16" s="207"/>
      <c r="BL16" s="96"/>
      <c r="BM16" s="208"/>
      <c r="BN16" s="96"/>
      <c r="BO16" s="207"/>
      <c r="BP16" s="96"/>
      <c r="BQ16" s="112"/>
      <c r="BR16" s="112"/>
      <c r="BS16" s="206"/>
      <c r="BT16" s="231"/>
      <c r="BW16" s="105"/>
    </row>
    <row r="17" spans="2:74" ht="199.5" customHeight="1">
      <c r="B17" s="230" t="s">
        <v>550</v>
      </c>
      <c r="C17" s="218">
        <v>24</v>
      </c>
      <c r="D17" s="222" t="s">
        <v>634</v>
      </c>
      <c r="E17" s="217" t="s">
        <v>535</v>
      </c>
      <c r="F17" s="216" t="s">
        <v>635</v>
      </c>
      <c r="G17" s="215">
        <v>44197</v>
      </c>
      <c r="H17" s="215">
        <v>44561</v>
      </c>
      <c r="I17" s="136"/>
      <c r="J17" s="135">
        <f>(2*'[1]Base de Cálculo Reunião'!F2)*12</f>
        <v>35462.879999999997</v>
      </c>
      <c r="K17" s="135">
        <f>J17-I17</f>
        <v>35462.879999999997</v>
      </c>
      <c r="L17" s="213">
        <f>IFERROR(K17/I17,0)</f>
        <v>0</v>
      </c>
      <c r="M17" s="213">
        <f>IFERROR(J17/$J$36,0)</f>
        <v>8.3690591724798133E-2</v>
      </c>
      <c r="N17" s="212"/>
      <c r="O17" s="212"/>
      <c r="P17" s="111" t="str">
        <f>'[1]1. Formulário Identidade'!$C$9</f>
        <v>Camila Moreno de Camargo (Coordenadora)</v>
      </c>
      <c r="Q17" s="221"/>
      <c r="R17" s="96"/>
      <c r="S17" s="207">
        <v>1</v>
      </c>
      <c r="T17" s="96"/>
      <c r="U17" s="208"/>
      <c r="V17" s="96"/>
      <c r="W17" s="207">
        <v>2</v>
      </c>
      <c r="X17" s="96">
        <v>2955.24</v>
      </c>
      <c r="Y17" s="208"/>
      <c r="Z17" s="96"/>
      <c r="AA17" s="207"/>
      <c r="AB17" s="96"/>
      <c r="AC17" s="208"/>
      <c r="AD17" s="96"/>
      <c r="AE17" s="207"/>
      <c r="AF17" s="96"/>
      <c r="AG17" s="208"/>
      <c r="AH17" s="96"/>
      <c r="AI17" s="207"/>
      <c r="AJ17" s="96"/>
      <c r="AK17" s="208"/>
      <c r="AL17" s="96"/>
      <c r="AM17" s="207">
        <v>2</v>
      </c>
      <c r="AN17" s="96">
        <v>6952.49</v>
      </c>
      <c r="AO17" s="208"/>
      <c r="AP17" s="96"/>
      <c r="AQ17" s="207"/>
      <c r="AR17" s="96"/>
      <c r="AS17" s="208"/>
      <c r="AT17" s="96"/>
      <c r="AU17" s="207"/>
      <c r="AV17" s="96"/>
      <c r="AW17" s="208"/>
      <c r="AX17" s="96"/>
      <c r="AY17" s="207"/>
      <c r="AZ17" s="96"/>
      <c r="BA17" s="208"/>
      <c r="BB17" s="96"/>
      <c r="BC17" s="207"/>
      <c r="BD17" s="96"/>
      <c r="BE17" s="208"/>
      <c r="BF17" s="96"/>
      <c r="BG17" s="207"/>
      <c r="BH17" s="96"/>
      <c r="BI17" s="208"/>
      <c r="BJ17" s="96"/>
      <c r="BK17" s="207"/>
      <c r="BL17" s="96"/>
      <c r="BM17" s="208">
        <f>Q17+U17+Y17+AC17+AG17+AK17+AO17+AS17+AW17+BA17+BE17+BI17</f>
        <v>0</v>
      </c>
      <c r="BN17" s="96">
        <f>R17+V17+Z17+AD17+AH17+AL17+AP17+AT17+AX17+BB17+BF17+BJ17</f>
        <v>0</v>
      </c>
      <c r="BO17" s="207">
        <f>S17+W17+AA17+AE17+AI17+AM17+AQ17+AU17+AY17+BC17+BG17+BK17</f>
        <v>5</v>
      </c>
      <c r="BP17" s="96">
        <f>T17+X17+AB17+AF17+AJ17+AN17+AR17+AV17+AZ17+BD17+BH17+BL17</f>
        <v>9907.73</v>
      </c>
      <c r="BQ17" s="112">
        <f>IFERROR(BO17/BM17,0)</f>
        <v>0</v>
      </c>
      <c r="BR17" s="112">
        <f>IFERROR(BP17/BN17,0)</f>
        <v>0</v>
      </c>
      <c r="BS17" s="206"/>
      <c r="BT17" s="220"/>
      <c r="BV17" s="105"/>
    </row>
    <row r="18" spans="2:74">
      <c r="B18" s="230" t="s">
        <v>550</v>
      </c>
      <c r="C18" s="218">
        <v>24</v>
      </c>
      <c r="D18" s="222" t="s">
        <v>673</v>
      </c>
      <c r="E18" s="217" t="s">
        <v>535</v>
      </c>
      <c r="F18" s="216"/>
      <c r="G18" s="215"/>
      <c r="H18" s="215"/>
      <c r="I18" s="136"/>
      <c r="J18" s="135"/>
      <c r="K18" s="135"/>
      <c r="L18" s="213"/>
      <c r="M18" s="213"/>
      <c r="N18" s="212"/>
      <c r="O18" s="212"/>
      <c r="P18" s="111"/>
      <c r="Q18" s="221"/>
      <c r="R18" s="96"/>
      <c r="S18" s="207"/>
      <c r="T18" s="96"/>
      <c r="U18" s="208"/>
      <c r="V18" s="96"/>
      <c r="W18" s="207"/>
      <c r="X18" s="96"/>
      <c r="Y18" s="208"/>
      <c r="Z18" s="96"/>
      <c r="AA18" s="207"/>
      <c r="AB18" s="96"/>
      <c r="AC18" s="208"/>
      <c r="AD18" s="96"/>
      <c r="AE18" s="207"/>
      <c r="AF18" s="96"/>
      <c r="AG18" s="208"/>
      <c r="AH18" s="96"/>
      <c r="AI18" s="207"/>
      <c r="AJ18" s="96"/>
      <c r="AK18" s="208"/>
      <c r="AL18" s="96"/>
      <c r="AM18" s="207"/>
      <c r="AN18" s="96"/>
      <c r="AO18" s="208"/>
      <c r="AP18" s="96"/>
      <c r="AQ18" s="207"/>
      <c r="AR18" s="96"/>
      <c r="AS18" s="208"/>
      <c r="AT18" s="96"/>
      <c r="AU18" s="207"/>
      <c r="AV18" s="96"/>
      <c r="AW18" s="208"/>
      <c r="AX18" s="96"/>
      <c r="AY18" s="207"/>
      <c r="AZ18" s="96"/>
      <c r="BA18" s="208"/>
      <c r="BB18" s="96"/>
      <c r="BC18" s="207"/>
      <c r="BD18" s="96"/>
      <c r="BE18" s="208"/>
      <c r="BF18" s="96"/>
      <c r="BG18" s="207"/>
      <c r="BH18" s="96"/>
      <c r="BI18" s="208"/>
      <c r="BJ18" s="96"/>
      <c r="BK18" s="207"/>
      <c r="BL18" s="96"/>
      <c r="BM18" s="208"/>
      <c r="BN18" s="96"/>
      <c r="BO18" s="207"/>
      <c r="BP18" s="96"/>
      <c r="BQ18" s="112"/>
      <c r="BR18" s="112"/>
      <c r="BS18" s="206"/>
      <c r="BT18" s="220"/>
      <c r="BV18" s="105"/>
    </row>
    <row r="19" spans="2:74" ht="201" customHeight="1">
      <c r="B19" s="230" t="s">
        <v>545</v>
      </c>
      <c r="C19" s="218">
        <v>7</v>
      </c>
      <c r="D19" s="222" t="s">
        <v>636</v>
      </c>
      <c r="E19" s="217" t="s">
        <v>535</v>
      </c>
      <c r="F19" s="216" t="s">
        <v>637</v>
      </c>
      <c r="G19" s="215">
        <v>44348</v>
      </c>
      <c r="H19" s="215">
        <v>44561</v>
      </c>
      <c r="I19" s="136"/>
      <c r="J19" s="135">
        <f>1*'[1]Base de Cálculo Reunião'!F13</f>
        <v>14897.82</v>
      </c>
      <c r="K19" s="135"/>
      <c r="L19" s="213"/>
      <c r="M19" s="213"/>
      <c r="N19" s="212"/>
      <c r="O19" s="212"/>
      <c r="P19" s="111"/>
      <c r="Q19" s="221"/>
      <c r="R19" s="96"/>
      <c r="S19" s="207"/>
      <c r="T19" s="96"/>
      <c r="U19" s="208"/>
      <c r="V19" s="96"/>
      <c r="W19" s="207"/>
      <c r="X19" s="96"/>
      <c r="Y19" s="208"/>
      <c r="Z19" s="96"/>
      <c r="AA19" s="207"/>
      <c r="AB19" s="96"/>
      <c r="AC19" s="208"/>
      <c r="AD19" s="96"/>
      <c r="AE19" s="207"/>
      <c r="AF19" s="96"/>
      <c r="AG19" s="208"/>
      <c r="AH19" s="96"/>
      <c r="AI19" s="207"/>
      <c r="AJ19" s="96"/>
      <c r="AK19" s="208"/>
      <c r="AL19" s="96"/>
      <c r="AM19" s="207"/>
      <c r="AN19" s="96"/>
      <c r="AO19" s="208"/>
      <c r="AP19" s="96"/>
      <c r="AQ19" s="207"/>
      <c r="AR19" s="96"/>
      <c r="AS19" s="208"/>
      <c r="AT19" s="96"/>
      <c r="AU19" s="207"/>
      <c r="AV19" s="96"/>
      <c r="AW19" s="208"/>
      <c r="AX19" s="96"/>
      <c r="AY19" s="207"/>
      <c r="AZ19" s="96"/>
      <c r="BA19" s="208"/>
      <c r="BB19" s="96"/>
      <c r="BC19" s="207"/>
      <c r="BD19" s="96"/>
      <c r="BE19" s="208"/>
      <c r="BF19" s="96"/>
      <c r="BG19" s="207"/>
      <c r="BH19" s="96"/>
      <c r="BI19" s="208"/>
      <c r="BJ19" s="96"/>
      <c r="BK19" s="207"/>
      <c r="BL19" s="96"/>
      <c r="BM19" s="208"/>
      <c r="BN19" s="96"/>
      <c r="BO19" s="207"/>
      <c r="BP19" s="96"/>
      <c r="BQ19" s="112"/>
      <c r="BR19" s="112"/>
      <c r="BS19" s="206"/>
      <c r="BT19" s="220"/>
      <c r="BV19" s="105"/>
    </row>
    <row r="20" spans="2:74">
      <c r="B20" s="230" t="s">
        <v>545</v>
      </c>
      <c r="C20" s="218"/>
      <c r="D20" s="222" t="s">
        <v>673</v>
      </c>
      <c r="E20" s="217" t="s">
        <v>535</v>
      </c>
      <c r="F20" s="216"/>
      <c r="G20" s="215"/>
      <c r="H20" s="215"/>
      <c r="I20" s="136"/>
      <c r="J20" s="135"/>
      <c r="K20" s="135"/>
      <c r="L20" s="213"/>
      <c r="M20" s="213"/>
      <c r="N20" s="212"/>
      <c r="O20" s="212"/>
      <c r="P20" s="111"/>
      <c r="Q20" s="221"/>
      <c r="R20" s="96"/>
      <c r="S20" s="207"/>
      <c r="T20" s="96"/>
      <c r="U20" s="208"/>
      <c r="V20" s="96"/>
      <c r="W20" s="207"/>
      <c r="X20" s="96"/>
      <c r="Y20" s="208"/>
      <c r="Z20" s="96"/>
      <c r="AA20" s="207"/>
      <c r="AB20" s="96"/>
      <c r="AC20" s="208"/>
      <c r="AD20" s="96"/>
      <c r="AE20" s="207"/>
      <c r="AF20" s="96"/>
      <c r="AG20" s="208"/>
      <c r="AH20" s="96"/>
      <c r="AI20" s="207"/>
      <c r="AJ20" s="96"/>
      <c r="AK20" s="208"/>
      <c r="AL20" s="96"/>
      <c r="AM20" s="207"/>
      <c r="AN20" s="96"/>
      <c r="AO20" s="208"/>
      <c r="AP20" s="96"/>
      <c r="AQ20" s="207"/>
      <c r="AR20" s="96"/>
      <c r="AS20" s="208"/>
      <c r="AT20" s="96"/>
      <c r="AU20" s="207"/>
      <c r="AV20" s="96"/>
      <c r="AW20" s="208"/>
      <c r="AX20" s="96"/>
      <c r="AY20" s="207"/>
      <c r="AZ20" s="96"/>
      <c r="BA20" s="208"/>
      <c r="BB20" s="96"/>
      <c r="BC20" s="207"/>
      <c r="BD20" s="96"/>
      <c r="BE20" s="208"/>
      <c r="BF20" s="96"/>
      <c r="BG20" s="207"/>
      <c r="BH20" s="96"/>
      <c r="BI20" s="208"/>
      <c r="BJ20" s="96"/>
      <c r="BK20" s="207"/>
      <c r="BL20" s="96"/>
      <c r="BM20" s="208"/>
      <c r="BN20" s="96"/>
      <c r="BO20" s="207"/>
      <c r="BP20" s="96"/>
      <c r="BQ20" s="112"/>
      <c r="BR20" s="112"/>
      <c r="BS20" s="206"/>
      <c r="BT20" s="220"/>
      <c r="BV20" s="105"/>
    </row>
    <row r="21" spans="2:74" ht="288" customHeight="1">
      <c r="B21" s="219" t="s">
        <v>638</v>
      </c>
      <c r="C21" s="223">
        <v>6</v>
      </c>
      <c r="D21" s="222" t="s">
        <v>639</v>
      </c>
      <c r="E21" s="217" t="s">
        <v>535</v>
      </c>
      <c r="F21" s="216" t="s">
        <v>640</v>
      </c>
      <c r="G21" s="215">
        <v>44348</v>
      </c>
      <c r="H21" s="215">
        <v>44439</v>
      </c>
      <c r="I21" s="136"/>
      <c r="J21" s="135">
        <f>6*(5*'[1]Base de Cálculo Reunião'!F19)</f>
        <v>40630.418181818182</v>
      </c>
      <c r="K21" s="135"/>
      <c r="L21" s="213"/>
      <c r="M21" s="213"/>
      <c r="N21" s="212"/>
      <c r="O21" s="212"/>
      <c r="P21" s="111"/>
      <c r="Q21" s="221"/>
      <c r="R21" s="96"/>
      <c r="S21" s="207"/>
      <c r="T21" s="96"/>
      <c r="U21" s="208"/>
      <c r="V21" s="96"/>
      <c r="W21" s="207"/>
      <c r="X21" s="96"/>
      <c r="Y21" s="208"/>
      <c r="Z21" s="96"/>
      <c r="AA21" s="207"/>
      <c r="AB21" s="96"/>
      <c r="AC21" s="208"/>
      <c r="AD21" s="96"/>
      <c r="AE21" s="207"/>
      <c r="AF21" s="96"/>
      <c r="AG21" s="208"/>
      <c r="AH21" s="96"/>
      <c r="AI21" s="207"/>
      <c r="AJ21" s="96"/>
      <c r="AK21" s="208"/>
      <c r="AL21" s="96"/>
      <c r="AM21" s="207"/>
      <c r="AN21" s="96"/>
      <c r="AO21" s="208"/>
      <c r="AP21" s="96"/>
      <c r="AQ21" s="207"/>
      <c r="AR21" s="96"/>
      <c r="AS21" s="208"/>
      <c r="AT21" s="96"/>
      <c r="AU21" s="207"/>
      <c r="AV21" s="96"/>
      <c r="AW21" s="208"/>
      <c r="AX21" s="96"/>
      <c r="AY21" s="207"/>
      <c r="AZ21" s="96"/>
      <c r="BA21" s="208"/>
      <c r="BB21" s="96"/>
      <c r="BC21" s="207"/>
      <c r="BD21" s="96"/>
      <c r="BE21" s="208"/>
      <c r="BF21" s="96"/>
      <c r="BG21" s="207"/>
      <c r="BH21" s="96"/>
      <c r="BI21" s="208"/>
      <c r="BJ21" s="96"/>
      <c r="BK21" s="207"/>
      <c r="BL21" s="96"/>
      <c r="BM21" s="208"/>
      <c r="BN21" s="96"/>
      <c r="BO21" s="207"/>
      <c r="BP21" s="96"/>
      <c r="BQ21" s="112"/>
      <c r="BR21" s="112"/>
      <c r="BS21" s="206"/>
      <c r="BT21" s="220"/>
      <c r="BV21" s="105"/>
    </row>
    <row r="22" spans="2:74">
      <c r="B22" s="219" t="s">
        <v>638</v>
      </c>
      <c r="C22" s="223"/>
      <c r="D22" s="222" t="s">
        <v>673</v>
      </c>
      <c r="E22" s="217" t="s">
        <v>535</v>
      </c>
      <c r="F22" s="216"/>
      <c r="G22" s="215"/>
      <c r="H22" s="215"/>
      <c r="I22" s="136"/>
      <c r="J22" s="135"/>
      <c r="K22" s="135"/>
      <c r="L22" s="213"/>
      <c r="M22" s="213"/>
      <c r="N22" s="212"/>
      <c r="O22" s="212"/>
      <c r="P22" s="111"/>
      <c r="Q22" s="221"/>
      <c r="R22" s="96"/>
      <c r="S22" s="207"/>
      <c r="T22" s="96"/>
      <c r="U22" s="208"/>
      <c r="V22" s="96"/>
      <c r="W22" s="207"/>
      <c r="X22" s="96"/>
      <c r="Y22" s="208"/>
      <c r="Z22" s="96"/>
      <c r="AA22" s="207"/>
      <c r="AB22" s="96"/>
      <c r="AC22" s="208"/>
      <c r="AD22" s="96"/>
      <c r="AE22" s="207"/>
      <c r="AF22" s="96"/>
      <c r="AG22" s="208"/>
      <c r="AH22" s="96"/>
      <c r="AI22" s="207"/>
      <c r="AJ22" s="96"/>
      <c r="AK22" s="208"/>
      <c r="AL22" s="96"/>
      <c r="AM22" s="207"/>
      <c r="AN22" s="96"/>
      <c r="AO22" s="208"/>
      <c r="AP22" s="96"/>
      <c r="AQ22" s="207"/>
      <c r="AR22" s="96"/>
      <c r="AS22" s="208"/>
      <c r="AT22" s="96"/>
      <c r="AU22" s="207"/>
      <c r="AV22" s="96"/>
      <c r="AW22" s="208"/>
      <c r="AX22" s="96"/>
      <c r="AY22" s="207"/>
      <c r="AZ22" s="96"/>
      <c r="BA22" s="208"/>
      <c r="BB22" s="96"/>
      <c r="BC22" s="207"/>
      <c r="BD22" s="96"/>
      <c r="BE22" s="208"/>
      <c r="BF22" s="96"/>
      <c r="BG22" s="207"/>
      <c r="BH22" s="96"/>
      <c r="BI22" s="208"/>
      <c r="BJ22" s="96"/>
      <c r="BK22" s="207"/>
      <c r="BL22" s="96"/>
      <c r="BM22" s="208"/>
      <c r="BN22" s="96"/>
      <c r="BO22" s="207"/>
      <c r="BP22" s="96"/>
      <c r="BQ22" s="112"/>
      <c r="BR22" s="112"/>
      <c r="BS22" s="206"/>
      <c r="BT22" s="220"/>
      <c r="BV22" s="105"/>
    </row>
    <row r="23" spans="2:74" ht="246" customHeight="1">
      <c r="B23" s="219" t="s">
        <v>641</v>
      </c>
      <c r="C23" s="223">
        <v>8</v>
      </c>
      <c r="D23" s="222" t="s">
        <v>642</v>
      </c>
      <c r="E23" s="217" t="s">
        <v>535</v>
      </c>
      <c r="F23" s="229" t="s">
        <v>643</v>
      </c>
      <c r="G23" s="215">
        <v>44348</v>
      </c>
      <c r="H23" s="228">
        <v>45291</v>
      </c>
      <c r="I23" s="136"/>
      <c r="J23" s="135">
        <f>8*(4*'[1]Base de Cálculo Reunião'!F19)</f>
        <v>43339.112727272724</v>
      </c>
      <c r="K23" s="135">
        <f>J23-I23</f>
        <v>43339.112727272724</v>
      </c>
      <c r="L23" s="213">
        <f>IFERROR(K23/I23,0)</f>
        <v>0</v>
      </c>
      <c r="M23" s="213">
        <f>IFERROR(J23/$J$36,0)</f>
        <v>0.10227810005767113</v>
      </c>
      <c r="N23" s="212"/>
      <c r="O23" s="212"/>
      <c r="P23" s="111" t="str">
        <f>'[1]1. Formulário Identidade'!$C$9</f>
        <v>Camila Moreno de Camargo (Coordenadora)</v>
      </c>
      <c r="Q23" s="221"/>
      <c r="R23" s="96"/>
      <c r="S23" s="207"/>
      <c r="T23" s="96"/>
      <c r="U23" s="221"/>
      <c r="V23" s="96"/>
      <c r="W23" s="207"/>
      <c r="X23" s="96"/>
      <c r="Y23" s="221"/>
      <c r="Z23" s="96"/>
      <c r="AA23" s="207"/>
      <c r="AB23" s="96"/>
      <c r="AC23" s="221"/>
      <c r="AD23" s="96"/>
      <c r="AE23" s="207"/>
      <c r="AF23" s="96"/>
      <c r="AG23" s="221"/>
      <c r="AH23" s="96"/>
      <c r="AI23" s="207"/>
      <c r="AJ23" s="96"/>
      <c r="AK23" s="221"/>
      <c r="AL23" s="96"/>
      <c r="AM23" s="207"/>
      <c r="AN23" s="96"/>
      <c r="AO23" s="221"/>
      <c r="AP23" s="96"/>
      <c r="AQ23" s="207"/>
      <c r="AR23" s="96"/>
      <c r="AS23" s="221"/>
      <c r="AT23" s="96"/>
      <c r="AU23" s="207"/>
      <c r="AV23" s="96"/>
      <c r="AW23" s="221"/>
      <c r="AX23" s="96"/>
      <c r="AY23" s="207"/>
      <c r="AZ23" s="96"/>
      <c r="BA23" s="221"/>
      <c r="BB23" s="96"/>
      <c r="BC23" s="207"/>
      <c r="BD23" s="96"/>
      <c r="BE23" s="221"/>
      <c r="BF23" s="96"/>
      <c r="BG23" s="207"/>
      <c r="BH23" s="96"/>
      <c r="BI23" s="221"/>
      <c r="BJ23" s="96"/>
      <c r="BK23" s="207"/>
      <c r="BL23" s="96"/>
      <c r="BM23" s="208">
        <f>Q23+U23+Y23+AC23+AG23+AK23+AO23+AS23+AW23+BA23+BE23+BI23</f>
        <v>0</v>
      </c>
      <c r="BN23" s="96">
        <f>R23+V23+Z23+AD23+AH23+AL23+AP23+AT23+AX23+BB23+BF23+BJ23</f>
        <v>0</v>
      </c>
      <c r="BO23" s="207">
        <f>S23+W23+AA23+AE23+AI23+AM23+AQ23+AU23+AY23+BC23+BG23+BK23</f>
        <v>0</v>
      </c>
      <c r="BP23" s="96">
        <f>T23+X23+AB23+AF23+AJ23+AN23+AR23+AV23+AZ23+BD23+BH23+BL23</f>
        <v>0</v>
      </c>
      <c r="BQ23" s="112">
        <f>IFERROR(BO23/BM23,0)</f>
        <v>0</v>
      </c>
      <c r="BR23" s="112">
        <f>IFERROR(BP23/BN23,0)</f>
        <v>0</v>
      </c>
      <c r="BS23" s="206"/>
      <c r="BT23" s="220"/>
    </row>
    <row r="24" spans="2:74">
      <c r="B24" s="219" t="s">
        <v>641</v>
      </c>
      <c r="C24" s="223"/>
      <c r="D24" s="222" t="s">
        <v>673</v>
      </c>
      <c r="E24" s="217" t="s">
        <v>535</v>
      </c>
      <c r="F24" s="229"/>
      <c r="G24" s="215"/>
      <c r="H24" s="228"/>
      <c r="I24" s="136"/>
      <c r="J24" s="135"/>
      <c r="K24" s="135"/>
      <c r="L24" s="213"/>
      <c r="M24" s="213"/>
      <c r="N24" s="212"/>
      <c r="O24" s="212"/>
      <c r="P24" s="111"/>
      <c r="Q24" s="227"/>
      <c r="R24" s="96"/>
      <c r="S24" s="207"/>
      <c r="T24" s="96"/>
      <c r="U24" s="221"/>
      <c r="V24" s="96"/>
      <c r="W24" s="207"/>
      <c r="X24" s="96"/>
      <c r="Y24" s="221"/>
      <c r="Z24" s="96"/>
      <c r="AA24" s="207"/>
      <c r="AB24" s="96"/>
      <c r="AC24" s="221"/>
      <c r="AD24" s="96"/>
      <c r="AE24" s="207"/>
      <c r="AF24" s="96"/>
      <c r="AG24" s="221"/>
      <c r="AH24" s="96"/>
      <c r="AI24" s="207"/>
      <c r="AJ24" s="96"/>
      <c r="AK24" s="221"/>
      <c r="AL24" s="96"/>
      <c r="AM24" s="207"/>
      <c r="AN24" s="96"/>
      <c r="AO24" s="221"/>
      <c r="AP24" s="96"/>
      <c r="AQ24" s="207"/>
      <c r="AR24" s="96"/>
      <c r="AS24" s="221"/>
      <c r="AT24" s="96"/>
      <c r="AU24" s="207"/>
      <c r="AV24" s="96"/>
      <c r="AW24" s="221"/>
      <c r="AX24" s="96"/>
      <c r="AY24" s="207"/>
      <c r="AZ24" s="96"/>
      <c r="BA24" s="221"/>
      <c r="BB24" s="96"/>
      <c r="BC24" s="207"/>
      <c r="BD24" s="96"/>
      <c r="BE24" s="221"/>
      <c r="BF24" s="96"/>
      <c r="BG24" s="207"/>
      <c r="BH24" s="96"/>
      <c r="BI24" s="221"/>
      <c r="BJ24" s="96"/>
      <c r="BK24" s="207"/>
      <c r="BL24" s="96"/>
      <c r="BM24" s="208"/>
      <c r="BN24" s="96"/>
      <c r="BO24" s="207"/>
      <c r="BP24" s="96"/>
      <c r="BQ24" s="112"/>
      <c r="BR24" s="112"/>
      <c r="BS24" s="206"/>
      <c r="BT24" s="220"/>
    </row>
    <row r="25" spans="2:74" ht="199.5" customHeight="1">
      <c r="B25" s="219" t="s">
        <v>644</v>
      </c>
      <c r="C25" s="218">
        <v>6</v>
      </c>
      <c r="D25" s="216" t="s">
        <v>645</v>
      </c>
      <c r="E25" s="217" t="s">
        <v>513</v>
      </c>
      <c r="F25" s="216" t="s">
        <v>646</v>
      </c>
      <c r="G25" s="215">
        <v>44287</v>
      </c>
      <c r="H25" s="215">
        <v>44561</v>
      </c>
      <c r="I25" s="96"/>
      <c r="J25" s="97"/>
      <c r="K25" s="135">
        <f>J25-I25</f>
        <v>0</v>
      </c>
      <c r="L25" s="213">
        <f>IFERROR(K25/I25,0)</f>
        <v>0</v>
      </c>
      <c r="M25" s="213">
        <f>IFERROR(J25/$J$36,0)</f>
        <v>0</v>
      </c>
      <c r="N25" s="212"/>
      <c r="O25" s="212"/>
      <c r="P25" s="111" t="str">
        <f>'[1]1. Formulário Identidade'!$C$9</f>
        <v>Camila Moreno de Camargo (Coordenadora)</v>
      </c>
      <c r="Q25" s="207"/>
      <c r="R25" s="96"/>
      <c r="S25" s="207"/>
      <c r="T25" s="96"/>
      <c r="U25" s="221"/>
      <c r="V25" s="96"/>
      <c r="W25" s="207"/>
      <c r="X25" s="96"/>
      <c r="Y25" s="221"/>
      <c r="Z25" s="96"/>
      <c r="AA25" s="207"/>
      <c r="AB25" s="96"/>
      <c r="AC25" s="221"/>
      <c r="AD25" s="96"/>
      <c r="AE25" s="207"/>
      <c r="AF25" s="96"/>
      <c r="AG25" s="221"/>
      <c r="AH25" s="96"/>
      <c r="AI25" s="207"/>
      <c r="AJ25" s="96"/>
      <c r="AK25" s="221"/>
      <c r="AL25" s="96"/>
      <c r="AM25" s="207"/>
      <c r="AN25" s="96"/>
      <c r="AO25" s="221"/>
      <c r="AP25" s="96"/>
      <c r="AQ25" s="207"/>
      <c r="AR25" s="96"/>
      <c r="AS25" s="221"/>
      <c r="AT25" s="96"/>
      <c r="AU25" s="207"/>
      <c r="AV25" s="96"/>
      <c r="AW25" s="221"/>
      <c r="AX25" s="96"/>
      <c r="AY25" s="207"/>
      <c r="AZ25" s="96"/>
      <c r="BA25" s="221"/>
      <c r="BB25" s="96"/>
      <c r="BC25" s="207"/>
      <c r="BD25" s="96"/>
      <c r="BE25" s="221"/>
      <c r="BF25" s="96"/>
      <c r="BG25" s="207"/>
      <c r="BH25" s="96"/>
      <c r="BI25" s="221"/>
      <c r="BJ25" s="96"/>
      <c r="BK25" s="207"/>
      <c r="BL25" s="96"/>
      <c r="BM25" s="208">
        <f>Q25+U25+Y25+AC25+AG25+AK25+AO25+AS25+AW25+BA25+BE25+BI25</f>
        <v>0</v>
      </c>
      <c r="BN25" s="96">
        <f>R25+V25+Z25+AD25+AH25+AL25+AP25+AT25+AX25+BB25+BF25+BJ25</f>
        <v>0</v>
      </c>
      <c r="BO25" s="207">
        <f>S25+W25+AA25+AE25+AI25+AM25+AQ25+AU25+AY25+BC25+BG25+BK25</f>
        <v>0</v>
      </c>
      <c r="BP25" s="96">
        <f>T25+X25+AB25+AF25+AJ25+AN25+AR25+AV25+AZ25+BD25+BH25+BL25</f>
        <v>0</v>
      </c>
      <c r="BQ25" s="112">
        <f>IFERROR(BO25/BM25,0)</f>
        <v>0</v>
      </c>
      <c r="BR25" s="112">
        <f>IFERROR(BP25/BN25,0)</f>
        <v>0</v>
      </c>
      <c r="BS25" s="206"/>
      <c r="BT25" s="220"/>
    </row>
    <row r="26" spans="2:74" ht="163.5" customHeight="1">
      <c r="B26" s="219" t="s">
        <v>647</v>
      </c>
      <c r="C26" s="218">
        <v>14</v>
      </c>
      <c r="D26" s="216" t="s">
        <v>648</v>
      </c>
      <c r="E26" s="217" t="s">
        <v>535</v>
      </c>
      <c r="F26" s="216" t="s">
        <v>646</v>
      </c>
      <c r="G26" s="215">
        <v>44317</v>
      </c>
      <c r="H26" s="215">
        <v>44530</v>
      </c>
      <c r="I26" s="136"/>
      <c r="J26" s="135">
        <f>14*(2*'[1]Base de Cálculo Reunião'!F19)</f>
        <v>37921.723636363633</v>
      </c>
      <c r="K26" s="135">
        <f>J26-I26</f>
        <v>37921.723636363633</v>
      </c>
      <c r="L26" s="213">
        <f>IFERROR(K26/I26,0)</f>
        <v>0</v>
      </c>
      <c r="M26" s="213">
        <f>IFERROR(J26/$J$36,0)</f>
        <v>8.9493337550462237E-2</v>
      </c>
      <c r="N26" s="212"/>
      <c r="O26" s="212"/>
      <c r="P26" s="111" t="str">
        <f>'[1]1. Formulário Identidade'!$C$9</f>
        <v>Camila Moreno de Camargo (Coordenadora)</v>
      </c>
      <c r="Q26" s="221"/>
      <c r="R26" s="96"/>
      <c r="S26" s="207"/>
      <c r="T26" s="96"/>
      <c r="U26" s="221"/>
      <c r="V26" s="96"/>
      <c r="W26" s="207"/>
      <c r="X26" s="96"/>
      <c r="Y26" s="221"/>
      <c r="Z26" s="96"/>
      <c r="AA26" s="207"/>
      <c r="AB26" s="96"/>
      <c r="AC26" s="221"/>
      <c r="AD26" s="96"/>
      <c r="AE26" s="207"/>
      <c r="AF26" s="96"/>
      <c r="AG26" s="221"/>
      <c r="AH26" s="96"/>
      <c r="AI26" s="207"/>
      <c r="AJ26" s="96"/>
      <c r="AK26" s="221"/>
      <c r="AL26" s="96"/>
      <c r="AM26" s="207"/>
      <c r="AN26" s="96"/>
      <c r="AO26" s="221"/>
      <c r="AP26" s="96"/>
      <c r="AQ26" s="207"/>
      <c r="AR26" s="96"/>
      <c r="AS26" s="221"/>
      <c r="AT26" s="96"/>
      <c r="AU26" s="207"/>
      <c r="AV26" s="96"/>
      <c r="AW26" s="221"/>
      <c r="AX26" s="96"/>
      <c r="AY26" s="207"/>
      <c r="AZ26" s="96"/>
      <c r="BA26" s="221"/>
      <c r="BB26" s="96"/>
      <c r="BC26" s="207"/>
      <c r="BD26" s="96"/>
      <c r="BE26" s="221"/>
      <c r="BF26" s="96"/>
      <c r="BG26" s="207"/>
      <c r="BH26" s="96"/>
      <c r="BI26" s="221"/>
      <c r="BJ26" s="96"/>
      <c r="BK26" s="207"/>
      <c r="BL26" s="96"/>
      <c r="BM26" s="208">
        <f>Q26+U26+Y26+AC26+AG26+AK26+AO26+AS26+AW26+BA26+BE26+BI26</f>
        <v>0</v>
      </c>
      <c r="BN26" s="96">
        <f>R26+V26+Z26+AD26+AH26+AL26+AP26+AT26+AX26+BB26+BF26+BJ26</f>
        <v>0</v>
      </c>
      <c r="BO26" s="207">
        <f>S26+W26+AA26+AE26+AI26+AM26+AQ26+AU26+AY26+BC26+BG26+BK26</f>
        <v>0</v>
      </c>
      <c r="BP26" s="96">
        <f>T26+X26+AB26+AF26+AJ26+AN26+AR26+AV26+AZ26+BD26+BH26+BL26</f>
        <v>0</v>
      </c>
      <c r="BQ26" s="112">
        <f>IFERROR(BO26/BM26,0)</f>
        <v>0</v>
      </c>
      <c r="BR26" s="112">
        <f>IFERROR(BP26/BN26,0)</f>
        <v>0</v>
      </c>
      <c r="BS26" s="206"/>
      <c r="BT26" s="220"/>
    </row>
    <row r="27" spans="2:74">
      <c r="B27" s="219" t="s">
        <v>647</v>
      </c>
      <c r="C27" s="218"/>
      <c r="D27" s="222" t="s">
        <v>673</v>
      </c>
      <c r="E27" s="217" t="s">
        <v>535</v>
      </c>
      <c r="F27" s="216"/>
      <c r="G27" s="215"/>
      <c r="H27" s="215"/>
      <c r="I27" s="136"/>
      <c r="J27" s="135"/>
      <c r="K27" s="135"/>
      <c r="L27" s="213"/>
      <c r="M27" s="213"/>
      <c r="N27" s="212"/>
      <c r="O27" s="212"/>
      <c r="P27" s="111"/>
      <c r="Q27" s="221"/>
      <c r="R27" s="96"/>
      <c r="S27" s="207"/>
      <c r="T27" s="96"/>
      <c r="U27" s="221"/>
      <c r="V27" s="96"/>
      <c r="W27" s="207">
        <v>1</v>
      </c>
      <c r="X27" s="96"/>
      <c r="Y27" s="221"/>
      <c r="Z27" s="96"/>
      <c r="AA27" s="207">
        <v>1</v>
      </c>
      <c r="AB27" s="96"/>
      <c r="AC27" s="221"/>
      <c r="AD27" s="96"/>
      <c r="AE27" s="207"/>
      <c r="AF27" s="96"/>
      <c r="AG27" s="221"/>
      <c r="AH27" s="96"/>
      <c r="AI27" s="207">
        <v>2</v>
      </c>
      <c r="AJ27" s="96"/>
      <c r="AK27" s="221"/>
      <c r="AL27" s="96"/>
      <c r="AM27" s="207"/>
      <c r="AN27" s="96"/>
      <c r="AO27" s="221"/>
      <c r="AP27" s="96"/>
      <c r="AQ27" s="207"/>
      <c r="AR27" s="96"/>
      <c r="AS27" s="221"/>
      <c r="AT27" s="96"/>
      <c r="AU27" s="207"/>
      <c r="AV27" s="96"/>
      <c r="AW27" s="221"/>
      <c r="AX27" s="96"/>
      <c r="AY27" s="207"/>
      <c r="AZ27" s="96"/>
      <c r="BA27" s="221"/>
      <c r="BB27" s="96"/>
      <c r="BC27" s="207"/>
      <c r="BD27" s="96"/>
      <c r="BE27" s="221"/>
      <c r="BF27" s="96"/>
      <c r="BG27" s="207"/>
      <c r="BH27" s="96"/>
      <c r="BI27" s="221"/>
      <c r="BJ27" s="96"/>
      <c r="BK27" s="207"/>
      <c r="BL27" s="96"/>
      <c r="BM27" s="208"/>
      <c r="BN27" s="96"/>
      <c r="BO27" s="207"/>
      <c r="BP27" s="96"/>
      <c r="BQ27" s="112"/>
      <c r="BR27" s="112"/>
      <c r="BS27" s="206"/>
      <c r="BT27" s="220"/>
    </row>
    <row r="28" spans="2:74" ht="297" customHeight="1">
      <c r="B28" s="219" t="s">
        <v>649</v>
      </c>
      <c r="C28" s="218">
        <v>7</v>
      </c>
      <c r="D28" s="216" t="s">
        <v>674</v>
      </c>
      <c r="E28" s="217" t="s">
        <v>535</v>
      </c>
      <c r="F28" s="216" t="s">
        <v>646</v>
      </c>
      <c r="G28" s="215">
        <v>44348</v>
      </c>
      <c r="H28" s="215">
        <v>44561</v>
      </c>
      <c r="I28" s="136"/>
      <c r="J28" s="135">
        <f>3*(10*'[1]Base de Cálculo Reunião'!F19)</f>
        <v>40630.418181818182</v>
      </c>
      <c r="K28" s="135">
        <f>J28-I28</f>
        <v>40630.418181818182</v>
      </c>
      <c r="L28" s="213">
        <f>IFERROR(K28/I28,0)</f>
        <v>0</v>
      </c>
      <c r="M28" s="213">
        <f>IFERROR(J28/$J$36,0)</f>
        <v>9.5885718804066697E-2</v>
      </c>
      <c r="N28" s="212"/>
      <c r="O28" s="212"/>
      <c r="P28" s="111" t="str">
        <f>'[1]1. Formulário Identidade'!$C$9</f>
        <v>Camila Moreno de Camargo (Coordenadora)</v>
      </c>
      <c r="Q28" s="221"/>
      <c r="R28" s="96"/>
      <c r="S28" s="207"/>
      <c r="T28" s="96"/>
      <c r="U28" s="221"/>
      <c r="V28" s="96"/>
      <c r="W28" s="207"/>
      <c r="X28" s="96"/>
      <c r="Y28" s="221"/>
      <c r="Z28" s="96"/>
      <c r="AA28" s="207"/>
      <c r="AB28" s="96"/>
      <c r="AC28" s="221"/>
      <c r="AD28" s="96"/>
      <c r="AE28" s="207"/>
      <c r="AF28" s="96"/>
      <c r="AG28" s="221"/>
      <c r="AH28" s="96"/>
      <c r="AI28" s="207"/>
      <c r="AJ28" s="96"/>
      <c r="AK28" s="221"/>
      <c r="AL28" s="96"/>
      <c r="AM28" s="207"/>
      <c r="AN28" s="96"/>
      <c r="AO28" s="221"/>
      <c r="AP28" s="96"/>
      <c r="AQ28" s="207"/>
      <c r="AR28" s="96"/>
      <c r="AS28" s="221"/>
      <c r="AT28" s="96"/>
      <c r="AU28" s="207"/>
      <c r="AV28" s="96"/>
      <c r="AW28" s="221"/>
      <c r="AX28" s="96"/>
      <c r="AY28" s="207"/>
      <c r="AZ28" s="96"/>
      <c r="BA28" s="221"/>
      <c r="BB28" s="96"/>
      <c r="BC28" s="207"/>
      <c r="BD28" s="96"/>
      <c r="BE28" s="221"/>
      <c r="BF28" s="96"/>
      <c r="BG28" s="207"/>
      <c r="BH28" s="96"/>
      <c r="BI28" s="221"/>
      <c r="BJ28" s="96"/>
      <c r="BK28" s="207"/>
      <c r="BL28" s="96"/>
      <c r="BM28" s="208">
        <f>Q28+U28+Y28+AC28+AG28+AK28+AO28+AS28+AW28+BA28+BE28+BI28</f>
        <v>0</v>
      </c>
      <c r="BN28" s="96">
        <f>R28+V28+Z28+AD28+AH28+AL28+AP28+AT28+AX28+BB28+BF28+BJ28</f>
        <v>0</v>
      </c>
      <c r="BO28" s="207">
        <f>S28+W28+AA28+AE28+AI28+AM28+AQ28+AU28+AY28+BC28+BG28+BK28</f>
        <v>0</v>
      </c>
      <c r="BP28" s="96">
        <f>T28+X28+AB28+AF28+AJ28+AN28+AR28+AV28+AZ28+BD28+BH28+BL28</f>
        <v>0</v>
      </c>
      <c r="BQ28" s="112">
        <f>IFERROR(BO28/BM28,0)</f>
        <v>0</v>
      </c>
      <c r="BR28" s="112">
        <f>IFERROR(BP28/BN28,0)</f>
        <v>0</v>
      </c>
      <c r="BS28" s="206"/>
      <c r="BT28" s="220"/>
    </row>
    <row r="29" spans="2:74">
      <c r="B29" s="219" t="s">
        <v>649</v>
      </c>
      <c r="C29" s="226"/>
      <c r="D29" s="222" t="s">
        <v>673</v>
      </c>
      <c r="E29" s="224" t="s">
        <v>535</v>
      </c>
      <c r="F29" s="216"/>
      <c r="G29" s="215"/>
      <c r="H29" s="215"/>
      <c r="I29" s="136"/>
      <c r="J29" s="135"/>
      <c r="K29" s="135"/>
      <c r="L29" s="213"/>
      <c r="M29" s="213"/>
      <c r="N29" s="212"/>
      <c r="O29" s="212"/>
      <c r="P29" s="111"/>
      <c r="Q29" s="221"/>
      <c r="R29" s="96"/>
      <c r="S29" s="207"/>
      <c r="T29" s="96"/>
      <c r="U29" s="221"/>
      <c r="V29" s="96"/>
      <c r="W29" s="207"/>
      <c r="X29" s="96"/>
      <c r="Y29" s="221"/>
      <c r="Z29" s="96"/>
      <c r="AA29" s="207"/>
      <c r="AB29" s="96"/>
      <c r="AC29" s="221"/>
      <c r="AD29" s="96"/>
      <c r="AE29" s="207"/>
      <c r="AF29" s="96"/>
      <c r="AG29" s="221"/>
      <c r="AH29" s="96"/>
      <c r="AI29" s="207"/>
      <c r="AJ29" s="96"/>
      <c r="AK29" s="221"/>
      <c r="AL29" s="96"/>
      <c r="AM29" s="207"/>
      <c r="AN29" s="96"/>
      <c r="AO29" s="221"/>
      <c r="AP29" s="96"/>
      <c r="AQ29" s="207"/>
      <c r="AR29" s="96"/>
      <c r="AS29" s="221"/>
      <c r="AT29" s="96"/>
      <c r="AU29" s="207"/>
      <c r="AV29" s="96"/>
      <c r="AW29" s="221"/>
      <c r="AX29" s="96"/>
      <c r="AY29" s="207"/>
      <c r="AZ29" s="96"/>
      <c r="BA29" s="221"/>
      <c r="BB29" s="96"/>
      <c r="BC29" s="207"/>
      <c r="BD29" s="96"/>
      <c r="BE29" s="221"/>
      <c r="BF29" s="96"/>
      <c r="BG29" s="207"/>
      <c r="BH29" s="96"/>
      <c r="BI29" s="221"/>
      <c r="BJ29" s="96"/>
      <c r="BK29" s="207"/>
      <c r="BL29" s="96"/>
      <c r="BM29" s="208"/>
      <c r="BN29" s="96"/>
      <c r="BO29" s="207"/>
      <c r="BP29" s="96"/>
      <c r="BQ29" s="112"/>
      <c r="BR29" s="112"/>
      <c r="BS29" s="206"/>
      <c r="BT29" s="220"/>
    </row>
    <row r="30" spans="2:74" ht="313.5" customHeight="1">
      <c r="B30" s="219" t="s">
        <v>650</v>
      </c>
      <c r="C30" s="226"/>
      <c r="D30" s="225" t="s">
        <v>651</v>
      </c>
      <c r="E30" s="224" t="s">
        <v>446</v>
      </c>
      <c r="F30" s="216" t="s">
        <v>652</v>
      </c>
      <c r="G30" s="215">
        <v>44197</v>
      </c>
      <c r="H30" s="215">
        <v>44561</v>
      </c>
      <c r="I30" s="136"/>
      <c r="J30" s="135"/>
      <c r="K30" s="135">
        <f>J30-I30</f>
        <v>0</v>
      </c>
      <c r="L30" s="213">
        <f>IFERROR(K30/I30,0)</f>
        <v>0</v>
      </c>
      <c r="M30" s="213">
        <f>IFERROR(J30/$J$36,0)</f>
        <v>0</v>
      </c>
      <c r="N30" s="212"/>
      <c r="O30" s="212"/>
      <c r="P30" s="111" t="str">
        <f>'[1]1. Formulário Identidade'!$C$9</f>
        <v>Camila Moreno de Camargo (Coordenadora)</v>
      </c>
      <c r="Q30" s="221"/>
      <c r="R30" s="96"/>
      <c r="S30" s="207"/>
      <c r="T30" s="96"/>
      <c r="U30" s="221"/>
      <c r="V30" s="96"/>
      <c r="W30" s="207"/>
      <c r="X30" s="96"/>
      <c r="Y30" s="221"/>
      <c r="Z30" s="96"/>
      <c r="AA30" s="207"/>
      <c r="AB30" s="96"/>
      <c r="AC30" s="221"/>
      <c r="AD30" s="96"/>
      <c r="AE30" s="207"/>
      <c r="AF30" s="96"/>
      <c r="AG30" s="221"/>
      <c r="AH30" s="96"/>
      <c r="AI30" s="207"/>
      <c r="AJ30" s="96"/>
      <c r="AK30" s="221"/>
      <c r="AL30" s="96"/>
      <c r="AM30" s="207"/>
      <c r="AN30" s="96"/>
      <c r="AO30" s="221"/>
      <c r="AP30" s="96"/>
      <c r="AQ30" s="207"/>
      <c r="AR30" s="96"/>
      <c r="AS30" s="221"/>
      <c r="AT30" s="96"/>
      <c r="AU30" s="207"/>
      <c r="AV30" s="96"/>
      <c r="AW30" s="221"/>
      <c r="AX30" s="96"/>
      <c r="AY30" s="207"/>
      <c r="AZ30" s="96"/>
      <c r="BA30" s="221"/>
      <c r="BB30" s="96"/>
      <c r="BC30" s="207"/>
      <c r="BD30" s="96"/>
      <c r="BE30" s="221"/>
      <c r="BF30" s="96"/>
      <c r="BG30" s="207"/>
      <c r="BH30" s="96"/>
      <c r="BI30" s="221"/>
      <c r="BJ30" s="96"/>
      <c r="BK30" s="207"/>
      <c r="BL30" s="96"/>
      <c r="BM30" s="208">
        <f>Q30+U30+Y30+AC30+AG30+AK30+AO30+AS30+AW30+BA30+BE30+BI30</f>
        <v>0</v>
      </c>
      <c r="BN30" s="96">
        <f>R30+V30+Z30+AD30+AH30+AL30+AP30+AT30+AX30+BB30+BF30+BJ30</f>
        <v>0</v>
      </c>
      <c r="BO30" s="207">
        <f>S30+W30+AA30+AE30+AI30+AM30+AQ30+AU30+AY30+BC30+BG30+BK30</f>
        <v>0</v>
      </c>
      <c r="BP30" s="96">
        <f>T30+X30+AB30+AF30+AJ30+AN30+AR30+AV30+AZ30+BD30+BH30+BL30</f>
        <v>0</v>
      </c>
      <c r="BQ30" s="112">
        <f>IFERROR(BO30/BM30,0)</f>
        <v>0</v>
      </c>
      <c r="BR30" s="112">
        <f>IFERROR(BP30/BN30,0)</f>
        <v>0</v>
      </c>
      <c r="BS30" s="206"/>
      <c r="BT30" s="220"/>
    </row>
    <row r="31" spans="2:74" ht="192" customHeight="1">
      <c r="B31" s="219" t="s">
        <v>546</v>
      </c>
      <c r="C31" s="223">
        <v>6</v>
      </c>
      <c r="D31" s="222" t="s">
        <v>653</v>
      </c>
      <c r="E31" s="217" t="s">
        <v>453</v>
      </c>
      <c r="F31" s="216" t="s">
        <v>654</v>
      </c>
      <c r="G31" s="215">
        <v>44287</v>
      </c>
      <c r="H31" s="215">
        <v>44561</v>
      </c>
      <c r="I31" s="136"/>
      <c r="J31" s="135">
        <f>(3*(5*'[1]Base de Cálculo Reunião'!F16))+(3*(5*'[1]Base de Cálculo Reunião'!B37*2))</f>
        <v>53582.1</v>
      </c>
      <c r="K31" s="135">
        <f>J31-I31</f>
        <v>53582.1</v>
      </c>
      <c r="L31" s="213">
        <f>IFERROR(K31/I31,0)</f>
        <v>0</v>
      </c>
      <c r="M31" s="213">
        <f>IFERROR(J31/$J$36,0)</f>
        <v>0.12645102864903546</v>
      </c>
      <c r="N31" s="212"/>
      <c r="O31" s="212"/>
      <c r="P31" s="111" t="str">
        <f>'[1]1. Formulário Identidade'!$C$9</f>
        <v>Camila Moreno de Camargo (Coordenadora)</v>
      </c>
      <c r="Q31" s="221"/>
      <c r="R31" s="96"/>
      <c r="S31" s="207"/>
      <c r="T31" s="96"/>
      <c r="U31" s="221"/>
      <c r="V31" s="96"/>
      <c r="W31" s="207"/>
      <c r="X31" s="96"/>
      <c r="Y31" s="221"/>
      <c r="Z31" s="96"/>
      <c r="AA31" s="207"/>
      <c r="AB31" s="96"/>
      <c r="AC31" s="221"/>
      <c r="AD31" s="96"/>
      <c r="AE31" s="207">
        <v>1</v>
      </c>
      <c r="AF31" s="96"/>
      <c r="AG31" s="221"/>
      <c r="AH31" s="96"/>
      <c r="AI31" s="207">
        <v>1</v>
      </c>
      <c r="AJ31" s="96"/>
      <c r="AK31" s="221"/>
      <c r="AL31" s="96"/>
      <c r="AM31" s="207"/>
      <c r="AN31" s="96"/>
      <c r="AO31" s="221"/>
      <c r="AP31" s="96"/>
      <c r="AQ31" s="207"/>
      <c r="AR31" s="96"/>
      <c r="AS31" s="221"/>
      <c r="AT31" s="96"/>
      <c r="AU31" s="207"/>
      <c r="AV31" s="96"/>
      <c r="AW31" s="221"/>
      <c r="AX31" s="96"/>
      <c r="AY31" s="207"/>
      <c r="AZ31" s="96"/>
      <c r="BA31" s="221"/>
      <c r="BB31" s="96"/>
      <c r="BC31" s="207"/>
      <c r="BD31" s="96"/>
      <c r="BE31" s="221"/>
      <c r="BF31" s="96"/>
      <c r="BG31" s="207"/>
      <c r="BH31" s="96"/>
      <c r="BI31" s="221"/>
      <c r="BJ31" s="96"/>
      <c r="BK31" s="207"/>
      <c r="BL31" s="96"/>
      <c r="BM31" s="208">
        <f>Q31+U31+Y31+AC31+AG31+AK31+AO31+AS31+AW31+BA31+BE31+BI31</f>
        <v>0</v>
      </c>
      <c r="BN31" s="96">
        <f>R31+V31+Z31+AD31+AH31+AL31+AP31+AT31+AX31+BB31+BF31+BJ31</f>
        <v>0</v>
      </c>
      <c r="BO31" s="207">
        <f>S31+W31+AA31+AE31+AI31+AM31+AQ31+AU31+AY31+BC31+BG31+BK31</f>
        <v>2</v>
      </c>
      <c r="BP31" s="96">
        <f>T31+X31+AB31+AF31+AJ31+AN31+AR31+AV31+AZ31+BD31+BH31+BL31</f>
        <v>0</v>
      </c>
      <c r="BQ31" s="112">
        <f>IFERROR(BO31/BM31,0)</f>
        <v>0</v>
      </c>
      <c r="BR31" s="112">
        <f>IFERROR(BP31/BN31,0)</f>
        <v>0</v>
      </c>
      <c r="BS31" s="206"/>
      <c r="BT31" s="220"/>
    </row>
    <row r="32" spans="2:74" ht="238.5" customHeight="1">
      <c r="B32" s="219" t="s">
        <v>547</v>
      </c>
      <c r="C32" s="223">
        <v>6</v>
      </c>
      <c r="D32" s="222" t="s">
        <v>670</v>
      </c>
      <c r="E32" s="217" t="s">
        <v>454</v>
      </c>
      <c r="F32" s="216" t="s">
        <v>655</v>
      </c>
      <c r="G32" s="215">
        <v>44197</v>
      </c>
      <c r="H32" s="215">
        <v>44561</v>
      </c>
      <c r="I32" s="136"/>
      <c r="J32" s="135"/>
      <c r="K32" s="135">
        <f>J32-I32</f>
        <v>0</v>
      </c>
      <c r="L32" s="213">
        <f>IFERROR(K32/I32,0)</f>
        <v>0</v>
      </c>
      <c r="M32" s="213">
        <f>IFERROR(J32/$J$36,0)</f>
        <v>0</v>
      </c>
      <c r="N32" s="212"/>
      <c r="O32" s="212"/>
      <c r="P32" s="111" t="str">
        <f>'[1]1. Formulário Identidade'!$C$9</f>
        <v>Camila Moreno de Camargo (Coordenadora)</v>
      </c>
      <c r="Q32" s="221"/>
      <c r="R32" s="96"/>
      <c r="S32" s="207"/>
      <c r="T32" s="96"/>
      <c r="U32" s="221"/>
      <c r="V32" s="96"/>
      <c r="W32" s="207"/>
      <c r="X32" s="96"/>
      <c r="Y32" s="221"/>
      <c r="Z32" s="96"/>
      <c r="AA32" s="207"/>
      <c r="AB32" s="96"/>
      <c r="AC32" s="221"/>
      <c r="AD32" s="96"/>
      <c r="AE32" s="207"/>
      <c r="AF32" s="96"/>
      <c r="AG32" s="221"/>
      <c r="AH32" s="96"/>
      <c r="AI32" s="207"/>
      <c r="AJ32" s="96"/>
      <c r="AK32" s="221"/>
      <c r="AL32" s="96"/>
      <c r="AM32" s="207"/>
      <c r="AN32" s="96"/>
      <c r="AO32" s="221"/>
      <c r="AP32" s="96"/>
      <c r="AQ32" s="207"/>
      <c r="AR32" s="96"/>
      <c r="AS32" s="221"/>
      <c r="AT32" s="96"/>
      <c r="AU32" s="207"/>
      <c r="AV32" s="96"/>
      <c r="AW32" s="221"/>
      <c r="AX32" s="96"/>
      <c r="AY32" s="207"/>
      <c r="AZ32" s="96"/>
      <c r="BA32" s="221"/>
      <c r="BB32" s="96"/>
      <c r="BC32" s="207"/>
      <c r="BD32" s="96"/>
      <c r="BE32" s="221"/>
      <c r="BF32" s="96"/>
      <c r="BG32" s="207"/>
      <c r="BH32" s="96"/>
      <c r="BI32" s="221"/>
      <c r="BJ32" s="96"/>
      <c r="BK32" s="207"/>
      <c r="BL32" s="96"/>
      <c r="BM32" s="208">
        <f>Q32+U32+Y32+AC32+AG32+AK32+AO32+AS32+AW32+BA32+BE32+BI32</f>
        <v>0</v>
      </c>
      <c r="BN32" s="96">
        <f>R32+V32+Z32+AD32+AH32+AL32+AP32+AT32+AX32+BB32+BF32+BJ32</f>
        <v>0</v>
      </c>
      <c r="BO32" s="207">
        <f>S32+W32+AA32+AE32+AI32+AM32+AQ32+AU32+AY32+BC32+BG32+BK32</f>
        <v>0</v>
      </c>
      <c r="BP32" s="96">
        <f>T32+X32+AB32+AF32+AJ32+AN32+AR32+AV32+AZ32+BD32+BH32+BL32</f>
        <v>0</v>
      </c>
      <c r="BQ32" s="112">
        <f>IFERROR(BO32/BM32,0)</f>
        <v>0</v>
      </c>
      <c r="BR32" s="112">
        <f>IFERROR(BP32/BN32,0)</f>
        <v>0</v>
      </c>
      <c r="BS32" s="206"/>
      <c r="BT32" s="220"/>
    </row>
    <row r="33" spans="2:72">
      <c r="B33" s="219">
        <v>18</v>
      </c>
      <c r="C33" s="218"/>
      <c r="D33" s="216"/>
      <c r="E33" s="217"/>
      <c r="F33" s="216"/>
      <c r="G33" s="215"/>
      <c r="H33" s="215"/>
      <c r="I33" s="214"/>
      <c r="J33" s="214"/>
      <c r="K33" s="135">
        <f>J33-I33</f>
        <v>0</v>
      </c>
      <c r="L33" s="213"/>
      <c r="M33" s="213"/>
      <c r="N33" s="212"/>
      <c r="O33" s="212"/>
      <c r="P33" s="111"/>
      <c r="Q33" s="221"/>
      <c r="R33" s="96"/>
      <c r="S33" s="207"/>
      <c r="T33" s="96"/>
      <c r="U33" s="208"/>
      <c r="V33" s="96"/>
      <c r="W33" s="207"/>
      <c r="X33" s="96"/>
      <c r="Y33" s="208"/>
      <c r="Z33" s="96"/>
      <c r="AA33" s="207"/>
      <c r="AB33" s="96"/>
      <c r="AC33" s="208"/>
      <c r="AD33" s="96"/>
      <c r="AE33" s="207"/>
      <c r="AF33" s="96"/>
      <c r="AG33" s="208"/>
      <c r="AH33" s="96"/>
      <c r="AI33" s="207"/>
      <c r="AJ33" s="96"/>
      <c r="AK33" s="208"/>
      <c r="AL33" s="96"/>
      <c r="AM33" s="207"/>
      <c r="AN33" s="96"/>
      <c r="AO33" s="208"/>
      <c r="AP33" s="96"/>
      <c r="AQ33" s="207"/>
      <c r="AR33" s="96"/>
      <c r="AS33" s="208"/>
      <c r="AT33" s="96"/>
      <c r="AU33" s="207"/>
      <c r="AV33" s="96"/>
      <c r="AW33" s="208"/>
      <c r="AX33" s="96"/>
      <c r="AY33" s="207"/>
      <c r="AZ33" s="96"/>
      <c r="BA33" s="208"/>
      <c r="BB33" s="96"/>
      <c r="BC33" s="207"/>
      <c r="BD33" s="96"/>
      <c r="BE33" s="208"/>
      <c r="BF33" s="96"/>
      <c r="BG33" s="207"/>
      <c r="BH33" s="96"/>
      <c r="BI33" s="208"/>
      <c r="BJ33" s="96"/>
      <c r="BK33" s="207"/>
      <c r="BL33" s="96"/>
      <c r="BM33" s="208">
        <f>Q33+U33+Y33+AC33+AG33+AK33+AO33+AS33+AW33+BA33+BE33+BI33</f>
        <v>0</v>
      </c>
      <c r="BN33" s="96">
        <f>R33+V33+Z33+AD33+AH33+AL33+AP33+AT33+AX33+BB33+BF33+BJ33</f>
        <v>0</v>
      </c>
      <c r="BO33" s="207">
        <f>S33+W33+AA33+AE33+AI33+AM33+AQ33+AU33+AY33+BC33+BG33+BK33</f>
        <v>0</v>
      </c>
      <c r="BP33" s="96">
        <f>T33+X33+AB33+AF33+AJ33+AN33+AR33+AV33+AZ33+BD33+BH33+BL33</f>
        <v>0</v>
      </c>
      <c r="BQ33" s="112">
        <f>IFERROR(BO33/BM33,0)</f>
        <v>0</v>
      </c>
      <c r="BR33" s="112">
        <f>IFERROR(BP33/BN33,0)</f>
        <v>0</v>
      </c>
      <c r="BS33" s="206"/>
      <c r="BT33" s="220"/>
    </row>
    <row r="34" spans="2:72">
      <c r="B34" s="219">
        <v>19</v>
      </c>
      <c r="C34" s="218"/>
      <c r="D34" s="216"/>
      <c r="E34" s="217"/>
      <c r="F34" s="216"/>
      <c r="G34" s="215"/>
      <c r="H34" s="215"/>
      <c r="I34" s="214"/>
      <c r="J34" s="214"/>
      <c r="K34" s="135"/>
      <c r="L34" s="213"/>
      <c r="M34" s="213"/>
      <c r="N34" s="212"/>
      <c r="O34" s="212"/>
      <c r="P34" s="111"/>
      <c r="Q34" s="221"/>
      <c r="R34" s="96"/>
      <c r="S34" s="207"/>
      <c r="T34" s="96"/>
      <c r="U34" s="208"/>
      <c r="V34" s="96"/>
      <c r="W34" s="207"/>
      <c r="X34" s="96"/>
      <c r="Y34" s="208"/>
      <c r="Z34" s="96"/>
      <c r="AA34" s="207"/>
      <c r="AB34" s="96"/>
      <c r="AC34" s="208"/>
      <c r="AD34" s="96"/>
      <c r="AE34" s="207"/>
      <c r="AF34" s="96"/>
      <c r="AG34" s="208"/>
      <c r="AH34" s="96"/>
      <c r="AI34" s="207"/>
      <c r="AJ34" s="96"/>
      <c r="AK34" s="208"/>
      <c r="AL34" s="96"/>
      <c r="AM34" s="207"/>
      <c r="AN34" s="96"/>
      <c r="AO34" s="208"/>
      <c r="AP34" s="96"/>
      <c r="AQ34" s="207"/>
      <c r="AR34" s="96"/>
      <c r="AS34" s="208"/>
      <c r="AT34" s="96"/>
      <c r="AU34" s="207"/>
      <c r="AV34" s="96"/>
      <c r="AW34" s="208"/>
      <c r="AX34" s="96"/>
      <c r="AY34" s="207"/>
      <c r="AZ34" s="96"/>
      <c r="BA34" s="208"/>
      <c r="BB34" s="96"/>
      <c r="BC34" s="207"/>
      <c r="BD34" s="96"/>
      <c r="BE34" s="208"/>
      <c r="BF34" s="96"/>
      <c r="BG34" s="207"/>
      <c r="BH34" s="96"/>
      <c r="BI34" s="208"/>
      <c r="BJ34" s="96"/>
      <c r="BK34" s="207"/>
      <c r="BL34" s="96"/>
      <c r="BM34" s="208">
        <f>Q34+U34+Y34+AC34+AG34+AK34+AO34+AS34+AW34+BA34+BE34+BI34</f>
        <v>0</v>
      </c>
      <c r="BN34" s="96">
        <f>R34+V34+Z34+AD34+AH34+AL34+AP34+AT34+AX34+BB34+BF34+BJ34</f>
        <v>0</v>
      </c>
      <c r="BO34" s="207">
        <f>S34+W34+AA34+AE34+AI34+AM34+AQ34+AU34+AY34+BC34+BG34+BK34</f>
        <v>0</v>
      </c>
      <c r="BP34" s="96">
        <f>T34+X34+AB34+AF34+AJ34+AN34+AR34+AV34+AZ34+BD34+BH34+BL34</f>
        <v>0</v>
      </c>
      <c r="BQ34" s="112">
        <f>IFERROR(BO34/BM34,0)</f>
        <v>0</v>
      </c>
      <c r="BR34" s="112">
        <f>IFERROR(BP34/BN34,0)</f>
        <v>0</v>
      </c>
      <c r="BS34" s="206"/>
      <c r="BT34" s="220"/>
    </row>
    <row r="35" spans="2:72" ht="15.75" thickBot="1">
      <c r="B35" s="219">
        <v>20</v>
      </c>
      <c r="C35" s="218"/>
      <c r="D35" s="216"/>
      <c r="E35" s="217"/>
      <c r="F35" s="216"/>
      <c r="G35" s="215"/>
      <c r="H35" s="215"/>
      <c r="I35" s="214"/>
      <c r="J35" s="214"/>
      <c r="K35" s="135"/>
      <c r="L35" s="213"/>
      <c r="M35" s="213"/>
      <c r="N35" s="212"/>
      <c r="O35" s="212"/>
      <c r="P35" s="111"/>
      <c r="Q35" s="211"/>
      <c r="R35" s="113"/>
      <c r="S35" s="209"/>
      <c r="T35" s="113"/>
      <c r="U35" s="210"/>
      <c r="V35" s="113"/>
      <c r="W35" s="209"/>
      <c r="X35" s="113"/>
      <c r="Y35" s="210"/>
      <c r="Z35" s="113"/>
      <c r="AA35" s="209"/>
      <c r="AB35" s="113"/>
      <c r="AC35" s="210"/>
      <c r="AD35" s="113"/>
      <c r="AE35" s="209"/>
      <c r="AF35" s="113"/>
      <c r="AG35" s="210"/>
      <c r="AH35" s="113"/>
      <c r="AI35" s="209"/>
      <c r="AJ35" s="113"/>
      <c r="AK35" s="210"/>
      <c r="AL35" s="113"/>
      <c r="AM35" s="209"/>
      <c r="AN35" s="113"/>
      <c r="AO35" s="210"/>
      <c r="AP35" s="113"/>
      <c r="AQ35" s="209"/>
      <c r="AR35" s="113"/>
      <c r="AS35" s="210"/>
      <c r="AT35" s="113"/>
      <c r="AU35" s="209"/>
      <c r="AV35" s="113"/>
      <c r="AW35" s="210"/>
      <c r="AX35" s="113"/>
      <c r="AY35" s="209"/>
      <c r="AZ35" s="113"/>
      <c r="BA35" s="210"/>
      <c r="BB35" s="113"/>
      <c r="BC35" s="209"/>
      <c r="BD35" s="113"/>
      <c r="BE35" s="210"/>
      <c r="BF35" s="113"/>
      <c r="BG35" s="209"/>
      <c r="BH35" s="113"/>
      <c r="BI35" s="210"/>
      <c r="BJ35" s="113"/>
      <c r="BK35" s="209"/>
      <c r="BL35" s="113"/>
      <c r="BM35" s="208">
        <f>Q35+U35+Y35+AC35+AG35+AK35+AO35+AS35+AW35+BA35+BE35+BI35</f>
        <v>0</v>
      </c>
      <c r="BN35" s="96">
        <f>R35+V35+Z35+AD35+AH35+AL35+AP35+AT35+AX35+BB35+BF35+BJ35</f>
        <v>0</v>
      </c>
      <c r="BO35" s="207">
        <f>S35+W35+AA35+AE35+AI35+AM35+AQ35+AU35+AY35+BC35+BG35+BK35</f>
        <v>0</v>
      </c>
      <c r="BP35" s="96">
        <f>T35+X35+AB35+AF35+AJ35+AN35+AR35+AV35+AZ35+BD35+BH35+BL35</f>
        <v>0</v>
      </c>
      <c r="BQ35" s="112">
        <f>IFERROR(BO35/BM35,0)</f>
        <v>0</v>
      </c>
      <c r="BR35" s="112">
        <f>IFERROR(BP35/BN35,0)</f>
        <v>0</v>
      </c>
      <c r="BS35" s="206"/>
      <c r="BT35" s="205"/>
    </row>
    <row r="36" spans="2:72" ht="15.75" thickBot="1">
      <c r="B36" s="317" t="s">
        <v>257</v>
      </c>
      <c r="C36" s="318"/>
      <c r="D36" s="318"/>
      <c r="E36" s="318"/>
      <c r="F36" s="318"/>
      <c r="G36" s="318"/>
      <c r="H36" s="319"/>
      <c r="I36" s="204">
        <v>234984.82</v>
      </c>
      <c r="J36" s="114">
        <f>SUM(J13:J35)</f>
        <v>423737.95272727276</v>
      </c>
      <c r="K36" s="114">
        <f>J36-I36</f>
        <v>188753.13272727275</v>
      </c>
      <c r="L36" s="115">
        <f>IFERROR(K36/I36,0)</f>
        <v>0.80325670708121799</v>
      </c>
      <c r="M36" s="115">
        <f>IFERROR(J36/$J$36,0)</f>
        <v>1</v>
      </c>
      <c r="N36" s="203"/>
      <c r="O36" s="203"/>
      <c r="P36" s="202"/>
      <c r="Q36" s="201">
        <f>SUM(Q13:Q35)</f>
        <v>0</v>
      </c>
      <c r="R36" s="116">
        <f>SUM(R13:R35)</f>
        <v>0</v>
      </c>
      <c r="S36" s="200">
        <f>SUM(S13:S35)</f>
        <v>2</v>
      </c>
      <c r="T36" s="117">
        <f>SUM(T13:T35)</f>
        <v>0</v>
      </c>
      <c r="U36" s="201">
        <f>SUM(U13:U35)</f>
        <v>0</v>
      </c>
      <c r="V36" s="116">
        <f>SUM(V13:V35)</f>
        <v>0</v>
      </c>
      <c r="W36" s="200">
        <f>SUM(W13:W35)</f>
        <v>5</v>
      </c>
      <c r="X36" s="117">
        <f>SUM(X13:X35)</f>
        <v>2955.24</v>
      </c>
      <c r="Y36" s="201">
        <f>SUM(Y13:Y35)</f>
        <v>0</v>
      </c>
      <c r="Z36" s="116">
        <f>SUM(Z13:Z35)</f>
        <v>0</v>
      </c>
      <c r="AA36" s="200">
        <f>SUM(AA13:AA35)</f>
        <v>3</v>
      </c>
      <c r="AB36" s="117">
        <f>SUM(AB13:AB35)</f>
        <v>0</v>
      </c>
      <c r="AC36" s="201">
        <f>SUM(AC13:AC35)</f>
        <v>0</v>
      </c>
      <c r="AD36" s="116">
        <f>SUM(AD13:AD35)</f>
        <v>0</v>
      </c>
      <c r="AE36" s="200">
        <f>SUM(AE13:AE35)</f>
        <v>3</v>
      </c>
      <c r="AF36" s="117">
        <f>SUM(AF13:AF35)</f>
        <v>0</v>
      </c>
      <c r="AG36" s="201">
        <f>SUM(AG13:AG35)</f>
        <v>0</v>
      </c>
      <c r="AH36" s="116">
        <f>SUM(AH13:AH35)</f>
        <v>0</v>
      </c>
      <c r="AI36" s="200">
        <f>SUM(AI13:AI35)</f>
        <v>5</v>
      </c>
      <c r="AJ36" s="117">
        <f>SUM(AJ13:AJ35)</f>
        <v>0</v>
      </c>
      <c r="AK36" s="201">
        <f>SUM(AK13:AK35)</f>
        <v>0</v>
      </c>
      <c r="AL36" s="116">
        <f>SUM(AL13:AL35)</f>
        <v>0</v>
      </c>
      <c r="AM36" s="200">
        <f>SUM(AM13:AM35)</f>
        <v>4</v>
      </c>
      <c r="AN36" s="117">
        <f>SUM(AN13:AN35)</f>
        <v>12388.01</v>
      </c>
      <c r="AO36" s="201">
        <f>SUM(AO13:AO35)</f>
        <v>0</v>
      </c>
      <c r="AP36" s="116">
        <f>SUM(AP13:AP35)</f>
        <v>0</v>
      </c>
      <c r="AQ36" s="200">
        <f>SUM(AQ13:AQ35)</f>
        <v>0</v>
      </c>
      <c r="AR36" s="117">
        <f>SUM(AR13:AR35)</f>
        <v>0</v>
      </c>
      <c r="AS36" s="201">
        <f>SUM(AS13:AS35)</f>
        <v>0</v>
      </c>
      <c r="AT36" s="116">
        <f>SUM(AT13:AT35)</f>
        <v>0</v>
      </c>
      <c r="AU36" s="200">
        <f>SUM(AU13:AU35)</f>
        <v>0</v>
      </c>
      <c r="AV36" s="117">
        <f>SUM(AV13:AV35)</f>
        <v>0</v>
      </c>
      <c r="AW36" s="201">
        <f>SUM(AW13:AW35)</f>
        <v>0</v>
      </c>
      <c r="AX36" s="116">
        <f>SUM(AX13:AX35)</f>
        <v>0</v>
      </c>
      <c r="AY36" s="200">
        <f>SUM(AY13:AY35)</f>
        <v>0</v>
      </c>
      <c r="AZ36" s="117">
        <f>SUM(AZ13:AZ35)</f>
        <v>0</v>
      </c>
      <c r="BA36" s="201">
        <f>SUM(BA13:BA35)</f>
        <v>0</v>
      </c>
      <c r="BB36" s="116">
        <f>SUM(BB13:BB35)</f>
        <v>0</v>
      </c>
      <c r="BC36" s="200">
        <f>SUM(BC13:BC35)</f>
        <v>0</v>
      </c>
      <c r="BD36" s="117">
        <f>SUM(BD13:BD35)</f>
        <v>0</v>
      </c>
      <c r="BE36" s="201">
        <f>SUM(BE13:BE35)</f>
        <v>0</v>
      </c>
      <c r="BF36" s="116">
        <f>SUM(BF13:BF35)</f>
        <v>0</v>
      </c>
      <c r="BG36" s="200">
        <f>SUM(BG13:BG35)</f>
        <v>0</v>
      </c>
      <c r="BH36" s="117">
        <f>SUM(BH13:BH35)</f>
        <v>0</v>
      </c>
      <c r="BI36" s="201">
        <f>SUM(BI13:BI35)</f>
        <v>0</v>
      </c>
      <c r="BJ36" s="116">
        <f>SUM(BJ13:BJ35)</f>
        <v>0</v>
      </c>
      <c r="BK36" s="200">
        <f>SUM(BK13:BK35)</f>
        <v>0</v>
      </c>
      <c r="BL36" s="117">
        <f>SUM(BL13:BL35)</f>
        <v>0</v>
      </c>
      <c r="BM36" s="201">
        <f>SUM(BM13:BM35)</f>
        <v>0</v>
      </c>
      <c r="BN36" s="116">
        <f>SUM(BN13:BN35)</f>
        <v>0</v>
      </c>
      <c r="BO36" s="200">
        <f>SUM(BO13:BO35)</f>
        <v>8</v>
      </c>
      <c r="BP36" s="117">
        <f>SUM(BP13:BP35)</f>
        <v>15343.25</v>
      </c>
      <c r="BQ36" s="199"/>
      <c r="BR36" s="199"/>
      <c r="BS36" s="199"/>
      <c r="BT36" s="199"/>
    </row>
    <row r="37" spans="2:72" ht="26.1" customHeight="1" thickBot="1">
      <c r="B37" s="38"/>
      <c r="C37"/>
      <c r="D37"/>
      <c r="E37"/>
      <c r="F37"/>
      <c r="G37" s="320"/>
      <c r="H37" s="320"/>
      <c r="I37" s="320"/>
      <c r="J37" s="322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2:72" s="98" customFormat="1" ht="29.45" customHeight="1" thickBot="1">
      <c r="B38" s="38"/>
      <c r="C38" s="38"/>
      <c r="D38" s="38"/>
      <c r="E38" s="38"/>
      <c r="F38" s="38"/>
      <c r="G38" s="321"/>
      <c r="H38" s="321"/>
      <c r="I38" s="321"/>
      <c r="J38" s="323"/>
      <c r="K38" s="194"/>
      <c r="L38" s="38"/>
      <c r="M38" s="38"/>
      <c r="N38" s="38"/>
      <c r="O38" s="38"/>
      <c r="P38" s="198" t="s">
        <v>537</v>
      </c>
      <c r="Q38" s="324">
        <f>T36</f>
        <v>0</v>
      </c>
      <c r="R38" s="325"/>
      <c r="S38" s="325"/>
      <c r="T38" s="326"/>
      <c r="U38" s="324">
        <f>Q38+X36</f>
        <v>2955.24</v>
      </c>
      <c r="V38" s="325"/>
      <c r="W38" s="325"/>
      <c r="X38" s="326"/>
      <c r="Y38" s="324">
        <f>U38+AB36</f>
        <v>2955.24</v>
      </c>
      <c r="Z38" s="325"/>
      <c r="AA38" s="325"/>
      <c r="AB38" s="326"/>
      <c r="AC38" s="324">
        <f>Y38+AF36</f>
        <v>2955.24</v>
      </c>
      <c r="AD38" s="325"/>
      <c r="AE38" s="325"/>
      <c r="AF38" s="326"/>
      <c r="AG38" s="324">
        <f>AC38+AJ36</f>
        <v>2955.24</v>
      </c>
      <c r="AH38" s="325"/>
      <c r="AI38" s="325"/>
      <c r="AJ38" s="326"/>
      <c r="AK38" s="324">
        <f>AG38+AN36</f>
        <v>15343.25</v>
      </c>
      <c r="AL38" s="325"/>
      <c r="AM38" s="325"/>
      <c r="AN38" s="326"/>
      <c r="AO38" s="324">
        <f>AK38+AR36</f>
        <v>15343.25</v>
      </c>
      <c r="AP38" s="325"/>
      <c r="AQ38" s="325"/>
      <c r="AR38" s="326"/>
      <c r="AS38" s="324">
        <f>AO38+AV36</f>
        <v>15343.25</v>
      </c>
      <c r="AT38" s="325"/>
      <c r="AU38" s="325"/>
      <c r="AV38" s="326"/>
      <c r="AW38" s="324">
        <f>AS38+AZ36</f>
        <v>15343.25</v>
      </c>
      <c r="AX38" s="325"/>
      <c r="AY38" s="325"/>
      <c r="AZ38" s="326"/>
      <c r="BA38" s="324">
        <f>AW38+BD36</f>
        <v>15343.25</v>
      </c>
      <c r="BB38" s="325"/>
      <c r="BC38" s="325"/>
      <c r="BD38" s="326"/>
      <c r="BE38" s="324">
        <f>BA38+BH36</f>
        <v>15343.25</v>
      </c>
      <c r="BF38" s="325"/>
      <c r="BG38" s="325"/>
      <c r="BH38" s="326"/>
      <c r="BI38" s="324">
        <f>BE38+BL36</f>
        <v>15343.25</v>
      </c>
      <c r="BJ38" s="325"/>
      <c r="BK38" s="325"/>
      <c r="BL38" s="326"/>
      <c r="BM38" s="38"/>
      <c r="BN38" s="38"/>
      <c r="BO38" s="38"/>
      <c r="BP38" s="38"/>
      <c r="BQ38" s="38"/>
      <c r="BR38" s="38"/>
      <c r="BS38" s="38"/>
      <c r="BT38" s="38"/>
    </row>
    <row r="39" spans="2:72" s="98" customFormat="1" ht="29.45" customHeight="1" thickBot="1">
      <c r="B39" s="197" t="s">
        <v>221</v>
      </c>
      <c r="C39" s="197"/>
      <c r="D39" s="197"/>
      <c r="E39" s="197"/>
      <c r="F39" s="197"/>
      <c r="G39" s="197"/>
      <c r="H39" s="38"/>
      <c r="I39" s="197"/>
      <c r="J39" s="119"/>
      <c r="K39" s="119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</row>
    <row r="40" spans="2:72" ht="29.45" customHeight="1">
      <c r="B40" s="38"/>
      <c r="C40"/>
      <c r="D40"/>
      <c r="E40"/>
      <c r="F40"/>
      <c r="G40"/>
      <c r="H40"/>
      <c r="I40"/>
      <c r="J40" s="45"/>
      <c r="K40" s="45"/>
      <c r="L40" s="45"/>
      <c r="M40"/>
      <c r="N40"/>
      <c r="O40"/>
      <c r="P40" s="196" t="s">
        <v>538</v>
      </c>
      <c r="Q40" s="331">
        <f>R36-T36</f>
        <v>0</v>
      </c>
      <c r="R40" s="332"/>
      <c r="S40" s="332"/>
      <c r="T40" s="333"/>
      <c r="U40" s="331">
        <f>V36-X36</f>
        <v>-2955.24</v>
      </c>
      <c r="V40" s="332"/>
      <c r="W40" s="332"/>
      <c r="X40" s="333"/>
      <c r="Y40" s="331">
        <f>Z36-AB36</f>
        <v>0</v>
      </c>
      <c r="Z40" s="332"/>
      <c r="AA40" s="332"/>
      <c r="AB40" s="333"/>
      <c r="AC40" s="331">
        <f>AD36-AF36</f>
        <v>0</v>
      </c>
      <c r="AD40" s="332"/>
      <c r="AE40" s="332"/>
      <c r="AF40" s="333"/>
      <c r="AG40" s="331">
        <f>AH36-AJ36</f>
        <v>0</v>
      </c>
      <c r="AH40" s="332"/>
      <c r="AI40" s="332"/>
      <c r="AJ40" s="333"/>
      <c r="AK40" s="331">
        <f>AL36-AN36</f>
        <v>-12388.01</v>
      </c>
      <c r="AL40" s="332"/>
      <c r="AM40" s="332"/>
      <c r="AN40" s="333"/>
      <c r="AO40" s="331">
        <f>AP36-AR36</f>
        <v>0</v>
      </c>
      <c r="AP40" s="332"/>
      <c r="AQ40" s="332"/>
      <c r="AR40" s="333"/>
      <c r="AS40" s="331">
        <f>AT36-AV36</f>
        <v>0</v>
      </c>
      <c r="AT40" s="332"/>
      <c r="AU40" s="332"/>
      <c r="AV40" s="333"/>
      <c r="AW40" s="331">
        <f>AX36-AZ36</f>
        <v>0</v>
      </c>
      <c r="AX40" s="332"/>
      <c r="AY40" s="332"/>
      <c r="AZ40" s="333"/>
      <c r="BA40" s="331">
        <f>BB36-BD36</f>
        <v>0</v>
      </c>
      <c r="BB40" s="332"/>
      <c r="BC40" s="332"/>
      <c r="BD40" s="333"/>
      <c r="BE40" s="331">
        <f>BF36-BH36</f>
        <v>0</v>
      </c>
      <c r="BF40" s="332"/>
      <c r="BG40" s="332"/>
      <c r="BH40" s="333"/>
      <c r="BI40" s="331">
        <f>BJ36-BL36</f>
        <v>0</v>
      </c>
      <c r="BJ40" s="332"/>
      <c r="BK40" s="332"/>
      <c r="BL40" s="333"/>
      <c r="BM40" s="38"/>
      <c r="BN40" s="38"/>
      <c r="BO40" s="38"/>
      <c r="BP40" s="38"/>
      <c r="BQ40"/>
      <c r="BR40"/>
      <c r="BS40"/>
      <c r="BT40"/>
    </row>
    <row r="41" spans="2:72" ht="30.75" thickBot="1">
      <c r="B41" s="38"/>
      <c r="C41"/>
      <c r="D41"/>
      <c r="E41"/>
      <c r="F41"/>
      <c r="G41"/>
      <c r="H41"/>
      <c r="I41"/>
      <c r="J41"/>
      <c r="K41"/>
      <c r="L41" s="120"/>
      <c r="M41"/>
      <c r="N41"/>
      <c r="O41"/>
      <c r="P41" s="195" t="s">
        <v>539</v>
      </c>
      <c r="Q41" s="334">
        <f>Q40</f>
        <v>0</v>
      </c>
      <c r="R41" s="335"/>
      <c r="S41" s="335"/>
      <c r="T41" s="336"/>
      <c r="U41" s="334">
        <f>Q41+U40</f>
        <v>-2955.24</v>
      </c>
      <c r="V41" s="335"/>
      <c r="W41" s="335"/>
      <c r="X41" s="336"/>
      <c r="Y41" s="334">
        <f>U41+Y40</f>
        <v>-2955.24</v>
      </c>
      <c r="Z41" s="335"/>
      <c r="AA41" s="335"/>
      <c r="AB41" s="336"/>
      <c r="AC41" s="334">
        <f>Y41+AC40</f>
        <v>-2955.24</v>
      </c>
      <c r="AD41" s="335"/>
      <c r="AE41" s="335"/>
      <c r="AF41" s="336"/>
      <c r="AG41" s="334">
        <f>AC41+AG40</f>
        <v>-2955.24</v>
      </c>
      <c r="AH41" s="335"/>
      <c r="AI41" s="335"/>
      <c r="AJ41" s="336"/>
      <c r="AK41" s="334">
        <f>AG41+AK40</f>
        <v>-15343.25</v>
      </c>
      <c r="AL41" s="335"/>
      <c r="AM41" s="335"/>
      <c r="AN41" s="336"/>
      <c r="AO41" s="334">
        <f>AK41+AO40</f>
        <v>-15343.25</v>
      </c>
      <c r="AP41" s="335"/>
      <c r="AQ41" s="335"/>
      <c r="AR41" s="336"/>
      <c r="AS41" s="334">
        <f>AO41+AS40</f>
        <v>-15343.25</v>
      </c>
      <c r="AT41" s="335"/>
      <c r="AU41" s="335"/>
      <c r="AV41" s="336"/>
      <c r="AW41" s="334">
        <f>AS41+AW40</f>
        <v>-15343.25</v>
      </c>
      <c r="AX41" s="335"/>
      <c r="AY41" s="335"/>
      <c r="AZ41" s="336"/>
      <c r="BA41" s="334">
        <f>AW41+BA40</f>
        <v>-15343.25</v>
      </c>
      <c r="BB41" s="335"/>
      <c r="BC41" s="335"/>
      <c r="BD41" s="336"/>
      <c r="BE41" s="334">
        <f>BA41+BE40</f>
        <v>-15343.25</v>
      </c>
      <c r="BF41" s="335"/>
      <c r="BG41" s="335"/>
      <c r="BH41" s="336"/>
      <c r="BI41" s="334">
        <f>BE41+BI40</f>
        <v>-15343.25</v>
      </c>
      <c r="BJ41" s="335"/>
      <c r="BK41" s="335"/>
      <c r="BL41" s="336"/>
      <c r="BM41" s="38"/>
      <c r="BN41" s="194"/>
      <c r="BO41" s="38"/>
      <c r="BP41" s="38"/>
      <c r="BQ41"/>
      <c r="BR41"/>
      <c r="BS41"/>
      <c r="BT41"/>
    </row>
    <row r="42" spans="2:72">
      <c r="L42" s="107"/>
    </row>
    <row r="43" spans="2:72">
      <c r="J43" s="105"/>
      <c r="K43" s="105"/>
      <c r="Q43" s="105"/>
    </row>
    <row r="44" spans="2:72">
      <c r="J44" s="106"/>
      <c r="K44" s="106"/>
      <c r="Z44" s="105"/>
    </row>
    <row r="45" spans="2:72" ht="15" customHeight="1">
      <c r="Z45" s="105"/>
    </row>
    <row r="46" spans="2:72" ht="15" customHeight="1"/>
    <row r="59" spans="2:15"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238"/>
    </row>
    <row r="60" spans="2:15" ht="14.25" customHeight="1">
      <c r="B60" s="109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</row>
    <row r="63" spans="2:15"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238"/>
    </row>
    <row r="66" spans="2:21"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238"/>
      <c r="U66" s="110"/>
    </row>
    <row r="68" spans="2:21" ht="52.5" customHeight="1"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238"/>
    </row>
    <row r="69" spans="2:21" ht="52.5" customHeight="1"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238"/>
    </row>
    <row r="70" spans="2:21" ht="206.25" customHeight="1"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238"/>
    </row>
    <row r="73" spans="2:21" ht="86.25" customHeight="1"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238"/>
    </row>
  </sheetData>
  <sheetProtection algorithmName="SHA-512" hashValue="psqoTld8ARL2qKh4Xyfq5qTfZudbHk3VOepb3ddWk+ChoSQ+aUdbwgMQhEM4DV5PIA5oFm81iUptZfwFbAjibg==" saltValue="gJ8LiOmPR0wV2lgv+HnXyg==" spinCount="100000" sheet="1" objects="1" scenarios="1"/>
  <mergeCells count="158">
    <mergeCell ref="BM10:BN10"/>
    <mergeCell ref="BO10:BP10"/>
    <mergeCell ref="BE9:BH9"/>
    <mergeCell ref="N7:O9"/>
    <mergeCell ref="Q9:T9"/>
    <mergeCell ref="U9:X9"/>
    <mergeCell ref="Y9:AB9"/>
    <mergeCell ref="AC9:AF9"/>
    <mergeCell ref="AG9:AJ9"/>
    <mergeCell ref="BM9:BP9"/>
    <mergeCell ref="BQ9:BR10"/>
    <mergeCell ref="BT9:BT12"/>
    <mergeCell ref="B10:B12"/>
    <mergeCell ref="C10:F10"/>
    <mergeCell ref="G10:H10"/>
    <mergeCell ref="I10:J10"/>
    <mergeCell ref="K10:L10"/>
    <mergeCell ref="M10:M12"/>
    <mergeCell ref="AK9:AN9"/>
    <mergeCell ref="AI11:AI12"/>
    <mergeCell ref="AJ11:AJ12"/>
    <mergeCell ref="AK11:AK12"/>
    <mergeCell ref="AL11:AL12"/>
    <mergeCell ref="AM11:AM12"/>
    <mergeCell ref="BI9:BL9"/>
    <mergeCell ref="AO9:AR9"/>
    <mergeCell ref="AS9:AV9"/>
    <mergeCell ref="AW9:AZ9"/>
    <mergeCell ref="BA9:BD9"/>
    <mergeCell ref="AY10:AZ10"/>
    <mergeCell ref="BA10:BB10"/>
    <mergeCell ref="J11:J12"/>
    <mergeCell ref="K11:K12"/>
    <mergeCell ref="L11:L12"/>
    <mergeCell ref="Q11:Q12"/>
    <mergeCell ref="R11:R12"/>
    <mergeCell ref="S11:S12"/>
    <mergeCell ref="AB11:AB12"/>
    <mergeCell ref="AR11:AR12"/>
    <mergeCell ref="W10:X10"/>
    <mergeCell ref="Y10:Z10"/>
    <mergeCell ref="AA10:AB10"/>
    <mergeCell ref="AC10:AD10"/>
    <mergeCell ref="AE10:AF10"/>
    <mergeCell ref="C11:E11"/>
    <mergeCell ref="F11:F12"/>
    <mergeCell ref="G11:G12"/>
    <mergeCell ref="H11:H12"/>
    <mergeCell ref="I11:I12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T11:T12"/>
    <mergeCell ref="U11:U12"/>
    <mergeCell ref="V11:V12"/>
    <mergeCell ref="AC11:AC12"/>
    <mergeCell ref="AD11:AD12"/>
    <mergeCell ref="AE11:AE12"/>
    <mergeCell ref="BG10:BH10"/>
    <mergeCell ref="BI10:BJ10"/>
    <mergeCell ref="BK10:BL10"/>
    <mergeCell ref="AG10:AH10"/>
    <mergeCell ref="N10:N12"/>
    <mergeCell ref="O10:O12"/>
    <mergeCell ref="P10:P12"/>
    <mergeCell ref="Q10:R10"/>
    <mergeCell ref="S10:T10"/>
    <mergeCell ref="U10:V10"/>
    <mergeCell ref="BR11:BR12"/>
    <mergeCell ref="BG11:BG12"/>
    <mergeCell ref="BH11:BH12"/>
    <mergeCell ref="BI11:BI12"/>
    <mergeCell ref="BJ11:BJ12"/>
    <mergeCell ref="BK11:BK12"/>
    <mergeCell ref="BL11:BL12"/>
    <mergeCell ref="AO11:AO12"/>
    <mergeCell ref="AP11:AP12"/>
    <mergeCell ref="AQ11:AQ12"/>
    <mergeCell ref="AN11:AN12"/>
    <mergeCell ref="BP11:BP12"/>
    <mergeCell ref="BQ11:BQ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M11:BM12"/>
    <mergeCell ref="BN11:BN12"/>
    <mergeCell ref="BO11:BO12"/>
    <mergeCell ref="BA11:BA12"/>
    <mergeCell ref="BB11:BB12"/>
    <mergeCell ref="BC11:BC12"/>
    <mergeCell ref="BD11:BD12"/>
    <mergeCell ref="BE11:BE12"/>
    <mergeCell ref="BF11:BF12"/>
    <mergeCell ref="BI40:BL40"/>
    <mergeCell ref="B36:H36"/>
    <mergeCell ref="G37:I38"/>
    <mergeCell ref="J37:J38"/>
    <mergeCell ref="Q38:T38"/>
    <mergeCell ref="U38:X38"/>
    <mergeCell ref="Y38:AB38"/>
    <mergeCell ref="AS38:AV38"/>
    <mergeCell ref="AW38:AZ38"/>
    <mergeCell ref="AS40:AV40"/>
    <mergeCell ref="AW40:AZ40"/>
    <mergeCell ref="BA40:BD40"/>
    <mergeCell ref="BE40:BH40"/>
    <mergeCell ref="AK40:AN40"/>
    <mergeCell ref="AO40:AR40"/>
    <mergeCell ref="AC38:AF38"/>
    <mergeCell ref="AG38:AJ38"/>
    <mergeCell ref="AK38:AN38"/>
    <mergeCell ref="AO38:AR38"/>
    <mergeCell ref="BA41:BD41"/>
    <mergeCell ref="BE41:BH41"/>
    <mergeCell ref="BA38:BD38"/>
    <mergeCell ref="BE38:BH38"/>
    <mergeCell ref="BI38:BL38"/>
    <mergeCell ref="Q40:T40"/>
    <mergeCell ref="U40:X40"/>
    <mergeCell ref="Y40:AB40"/>
    <mergeCell ref="AC40:AF40"/>
    <mergeCell ref="AG40:AJ40"/>
    <mergeCell ref="BI41:BL41"/>
    <mergeCell ref="B63:N63"/>
    <mergeCell ref="B66:N66"/>
    <mergeCell ref="B68:N68"/>
    <mergeCell ref="B69:N69"/>
    <mergeCell ref="B70:N70"/>
    <mergeCell ref="AK41:AN41"/>
    <mergeCell ref="AO41:AR41"/>
    <mergeCell ref="AS41:AV41"/>
    <mergeCell ref="AW41:AZ41"/>
    <mergeCell ref="Q41:T41"/>
    <mergeCell ref="U41:X41"/>
    <mergeCell ref="Y41:AB41"/>
    <mergeCell ref="AC41:AF41"/>
    <mergeCell ref="AG41:AJ41"/>
    <mergeCell ref="B73:N73"/>
  </mergeCells>
  <conditionalFormatting sqref="I13:I16 BN32:BN35 BP13:BP35">
    <cfRule type="expression" dxfId="403" priority="514">
      <formula>IF($E13="Atividade da Ação",1,"0")</formula>
    </cfRule>
  </conditionalFormatting>
  <conditionalFormatting sqref="J14:J16">
    <cfRule type="expression" dxfId="402" priority="513">
      <formula>IF($E14="Atividade da Ação",1,"0")</formula>
    </cfRule>
  </conditionalFormatting>
  <conditionalFormatting sqref="T13:T16">
    <cfRule type="expression" dxfId="401" priority="512">
      <formula>IF($E13="Atividade da Ação",1,"0")</formula>
    </cfRule>
  </conditionalFormatting>
  <conditionalFormatting sqref="X13:X16">
    <cfRule type="expression" dxfId="400" priority="511">
      <formula>IF($E13="Atividade da Ação",1,"0")</formula>
    </cfRule>
  </conditionalFormatting>
  <conditionalFormatting sqref="AB13:AB16">
    <cfRule type="expression" dxfId="399" priority="510">
      <formula>IF($E13="Atividade da Ação",1,"0")</formula>
    </cfRule>
  </conditionalFormatting>
  <conditionalFormatting sqref="AF13:AF16">
    <cfRule type="expression" dxfId="398" priority="509">
      <formula>IF($E13="Atividade da Ação",1,"0")</formula>
    </cfRule>
  </conditionalFormatting>
  <conditionalFormatting sqref="AJ13:AJ16">
    <cfRule type="expression" dxfId="397" priority="508">
      <formula>IF($E13="Atividade da Ação",1,"0")</formula>
    </cfRule>
  </conditionalFormatting>
  <conditionalFormatting sqref="AN13:AN16">
    <cfRule type="expression" dxfId="396" priority="507">
      <formula>IF($E13="Atividade da Ação",1,"0")</formula>
    </cfRule>
  </conditionalFormatting>
  <conditionalFormatting sqref="AR13:AR16">
    <cfRule type="expression" dxfId="395" priority="506">
      <formula>IF($E13="Atividade da Ação",1,"0")</formula>
    </cfRule>
  </conditionalFormatting>
  <conditionalFormatting sqref="AV13:AV16">
    <cfRule type="expression" dxfId="394" priority="505">
      <formula>IF($E13="Atividade da Ação",1,"0")</formula>
    </cfRule>
  </conditionalFormatting>
  <conditionalFormatting sqref="AZ13:AZ16">
    <cfRule type="expression" dxfId="393" priority="504">
      <formula>IF($E13="Atividade da Ação",1,"0")</formula>
    </cfRule>
  </conditionalFormatting>
  <conditionalFormatting sqref="BD13:BD16">
    <cfRule type="expression" dxfId="392" priority="503">
      <formula>IF($E13="Atividade da Ação",1,"0")</formula>
    </cfRule>
  </conditionalFormatting>
  <conditionalFormatting sqref="BH13:BH16">
    <cfRule type="expression" dxfId="391" priority="502">
      <formula>IF($E13="Atividade da Ação",1,"0")</formula>
    </cfRule>
  </conditionalFormatting>
  <conditionalFormatting sqref="BL13:BL16">
    <cfRule type="expression" dxfId="390" priority="501">
      <formula>IF($E13="Atividade da Ação",1,"0")</formula>
    </cfRule>
  </conditionalFormatting>
  <conditionalFormatting sqref="I17:I22">
    <cfRule type="expression" dxfId="389" priority="500">
      <formula>IF($E17="Atividade da Ação",1,"0")</formula>
    </cfRule>
  </conditionalFormatting>
  <conditionalFormatting sqref="J14:J22">
    <cfRule type="expression" dxfId="388" priority="499">
      <formula>IF($E14="Atividade da Ação",1,"0")</formula>
    </cfRule>
  </conditionalFormatting>
  <conditionalFormatting sqref="T13:T16">
    <cfRule type="expression" dxfId="387" priority="498">
      <formula>IF($E13="Atividade da Ação",1,"0")</formula>
    </cfRule>
  </conditionalFormatting>
  <conditionalFormatting sqref="X13:X16">
    <cfRule type="expression" dxfId="386" priority="497">
      <formula>IF($E13="Atividade da Ação",1,"0")</formula>
    </cfRule>
  </conditionalFormatting>
  <conditionalFormatting sqref="AB13:AB22">
    <cfRule type="expression" dxfId="385" priority="496">
      <formula>IF($E13="Atividade da Ação",1,"0")</formula>
    </cfRule>
  </conditionalFormatting>
  <conditionalFormatting sqref="AF13:AF22">
    <cfRule type="expression" dxfId="384" priority="495">
      <formula>IF($E13="Atividade da Ação",1,"0")</formula>
    </cfRule>
  </conditionalFormatting>
  <conditionalFormatting sqref="AJ13:AJ22">
    <cfRule type="expression" dxfId="383" priority="494">
      <formula>IF($E13="Atividade da Ação",1,"0")</formula>
    </cfRule>
  </conditionalFormatting>
  <conditionalFormatting sqref="AN13:AN22">
    <cfRule type="expression" dxfId="382" priority="493">
      <formula>IF($E13="Atividade da Ação",1,"0")</formula>
    </cfRule>
  </conditionalFormatting>
  <conditionalFormatting sqref="AR13:AR22">
    <cfRule type="expression" dxfId="381" priority="492">
      <formula>IF($E13="Atividade da Ação",1,"0")</formula>
    </cfRule>
  </conditionalFormatting>
  <conditionalFormatting sqref="AV13:AV22">
    <cfRule type="expression" dxfId="380" priority="491">
      <formula>IF($E13="Atividade da Ação",1,"0")</formula>
    </cfRule>
  </conditionalFormatting>
  <conditionalFormatting sqref="AZ13:AZ22">
    <cfRule type="expression" dxfId="379" priority="490">
      <formula>IF($E13="Atividade da Ação",1,"0")</formula>
    </cfRule>
  </conditionalFormatting>
  <conditionalFormatting sqref="BD13:BD22">
    <cfRule type="expression" dxfId="378" priority="489">
      <formula>IF($E13="Atividade da Ação",1,"0")</formula>
    </cfRule>
  </conditionalFormatting>
  <conditionalFormatting sqref="BH13:BH22">
    <cfRule type="expression" dxfId="377" priority="488">
      <formula>IF($E13="Atividade da Ação",1,"0")</formula>
    </cfRule>
  </conditionalFormatting>
  <conditionalFormatting sqref="BL13:BL22">
    <cfRule type="expression" dxfId="376" priority="487">
      <formula>IF($E13="Atividade da Ação",1,"0")</formula>
    </cfRule>
  </conditionalFormatting>
  <conditionalFormatting sqref="I23:I24">
    <cfRule type="expression" dxfId="375" priority="486">
      <formula>IF($E23="Atividade da Ação",1,"0")</formula>
    </cfRule>
  </conditionalFormatting>
  <conditionalFormatting sqref="R23:R24">
    <cfRule type="expression" dxfId="374" priority="485">
      <formula>IF($E23="Atividade da Ação",1,"0")</formula>
    </cfRule>
  </conditionalFormatting>
  <conditionalFormatting sqref="T23:T24">
    <cfRule type="expression" dxfId="373" priority="484">
      <formula>IF($E23="Atividade da Ação",1,"0")</formula>
    </cfRule>
  </conditionalFormatting>
  <conditionalFormatting sqref="X23:X24">
    <cfRule type="expression" dxfId="372" priority="483">
      <formula>IF($E23="Atividade da Ação",1,"0")</formula>
    </cfRule>
  </conditionalFormatting>
  <conditionalFormatting sqref="AB23:AB24">
    <cfRule type="expression" dxfId="371" priority="482">
      <formula>IF($E23="Atividade da Ação",1,"0")</formula>
    </cfRule>
  </conditionalFormatting>
  <conditionalFormatting sqref="AF23:AF24">
    <cfRule type="expression" dxfId="370" priority="481">
      <formula>IF($E23="Atividade da Ação",1,"0")</formula>
    </cfRule>
  </conditionalFormatting>
  <conditionalFormatting sqref="AJ23:AJ24">
    <cfRule type="expression" dxfId="369" priority="480">
      <formula>IF($E23="Atividade da Ação",1,"0")</formula>
    </cfRule>
  </conditionalFormatting>
  <conditionalFormatting sqref="AN23:AN24">
    <cfRule type="expression" dxfId="368" priority="479">
      <formula>IF($E23="Atividade da Ação",1,"0")</formula>
    </cfRule>
  </conditionalFormatting>
  <conditionalFormatting sqref="AR23:AR24">
    <cfRule type="expression" dxfId="367" priority="478">
      <formula>IF($E23="Atividade da Ação",1,"0")</formula>
    </cfRule>
  </conditionalFormatting>
  <conditionalFormatting sqref="AV23:AV24">
    <cfRule type="expression" dxfId="366" priority="477">
      <formula>IF($E23="Atividade da Ação",1,"0")</formula>
    </cfRule>
  </conditionalFormatting>
  <conditionalFormatting sqref="AZ23:AZ24">
    <cfRule type="expression" dxfId="365" priority="476">
      <formula>IF($E23="Atividade da Ação",1,"0")</formula>
    </cfRule>
  </conditionalFormatting>
  <conditionalFormatting sqref="BD23:BD24">
    <cfRule type="expression" dxfId="364" priority="475">
      <formula>IF($E23="Atividade da Ação",1,"0")</formula>
    </cfRule>
  </conditionalFormatting>
  <conditionalFormatting sqref="BH23:BH24">
    <cfRule type="expression" dxfId="363" priority="474">
      <formula>IF($E23="Atividade da Ação",1,"0")</formula>
    </cfRule>
  </conditionalFormatting>
  <conditionalFormatting sqref="BL23:BL24">
    <cfRule type="expression" dxfId="362" priority="473">
      <formula>IF($E23="Atividade da Ação",1,"0")</formula>
    </cfRule>
  </conditionalFormatting>
  <conditionalFormatting sqref="I32">
    <cfRule type="expression" dxfId="361" priority="472">
      <formula>IF($E32="Atividade da Ação",1,"0")</formula>
    </cfRule>
  </conditionalFormatting>
  <conditionalFormatting sqref="T32">
    <cfRule type="expression" dxfId="360" priority="471">
      <formula>IF($E32="Atividade da Ação",1,"0")</formula>
    </cfRule>
  </conditionalFormatting>
  <conditionalFormatting sqref="X32">
    <cfRule type="expression" dxfId="359" priority="470">
      <formula>IF($E32="Atividade da Ação",1,"0")</formula>
    </cfRule>
  </conditionalFormatting>
  <conditionalFormatting sqref="AB32">
    <cfRule type="expression" dxfId="358" priority="469">
      <formula>IF($E32="Atividade da Ação",1,"0")</formula>
    </cfRule>
  </conditionalFormatting>
  <conditionalFormatting sqref="AF32">
    <cfRule type="expression" dxfId="357" priority="468">
      <formula>IF($E32="Atividade da Ação",1,"0")</formula>
    </cfRule>
  </conditionalFormatting>
  <conditionalFormatting sqref="AJ32">
    <cfRule type="expression" dxfId="356" priority="467">
      <formula>IF($E32="Atividade da Ação",1,"0")</formula>
    </cfRule>
  </conditionalFormatting>
  <conditionalFormatting sqref="AN32">
    <cfRule type="expression" dxfId="355" priority="466">
      <formula>IF($E32="Atividade da Ação",1,"0")</formula>
    </cfRule>
  </conditionalFormatting>
  <conditionalFormatting sqref="AR32">
    <cfRule type="expression" dxfId="354" priority="465">
      <formula>IF($E32="Atividade da Ação",1,"0")</formula>
    </cfRule>
  </conditionalFormatting>
  <conditionalFormatting sqref="AV32">
    <cfRule type="expression" dxfId="353" priority="464">
      <formula>IF($E32="Atividade da Ação",1,"0")</formula>
    </cfRule>
  </conditionalFormatting>
  <conditionalFormatting sqref="AZ32">
    <cfRule type="expression" dxfId="352" priority="463">
      <formula>IF($E32="Atividade da Ação",1,"0")</formula>
    </cfRule>
  </conditionalFormatting>
  <conditionalFormatting sqref="BD32">
    <cfRule type="expression" dxfId="351" priority="462">
      <formula>IF($E32="Atividade da Ação",1,"0")</formula>
    </cfRule>
  </conditionalFormatting>
  <conditionalFormatting sqref="BH32">
    <cfRule type="expression" dxfId="350" priority="461">
      <formula>IF($E32="Atividade da Ação",1,"0")</formula>
    </cfRule>
  </conditionalFormatting>
  <conditionalFormatting sqref="BL32">
    <cfRule type="expression" dxfId="349" priority="460">
      <formula>IF($E32="Atividade da Ação",1,"0")</formula>
    </cfRule>
  </conditionalFormatting>
  <conditionalFormatting sqref="I33">
    <cfRule type="expression" dxfId="348" priority="459">
      <formula>IF($E33="Atividade da Ação",1,"0")</formula>
    </cfRule>
  </conditionalFormatting>
  <conditionalFormatting sqref="J33">
    <cfRule type="expression" dxfId="347" priority="458">
      <formula>IF($E33="Atividade da Ação",1,"0")</formula>
    </cfRule>
  </conditionalFormatting>
  <conditionalFormatting sqref="R33">
    <cfRule type="expression" dxfId="346" priority="457">
      <formula>IF($E33="Atividade da Ação",1,"0")</formula>
    </cfRule>
  </conditionalFormatting>
  <conditionalFormatting sqref="BD33">
    <cfRule type="expression" dxfId="345" priority="438">
      <formula>IF($E33="Atividade da Ação",1,"0")</formula>
    </cfRule>
  </conditionalFormatting>
  <conditionalFormatting sqref="V33">
    <cfRule type="expression" dxfId="344" priority="455">
      <formula>IF($E33="Atividade da Ação",1,"0")</formula>
    </cfRule>
  </conditionalFormatting>
  <conditionalFormatting sqref="X33">
    <cfRule type="expression" dxfId="343" priority="454">
      <formula>IF($E33="Atividade da Ação",1,"0")</formula>
    </cfRule>
  </conditionalFormatting>
  <conditionalFormatting sqref="AD33">
    <cfRule type="expression" dxfId="342" priority="451">
      <formula>IF($E33="Atividade da Ação",1,"0")</formula>
    </cfRule>
  </conditionalFormatting>
  <conditionalFormatting sqref="AF33">
    <cfRule type="expression" dxfId="341" priority="450">
      <formula>IF($E33="Atividade da Ação",1,"0")</formula>
    </cfRule>
  </conditionalFormatting>
  <conditionalFormatting sqref="T33">
    <cfRule type="expression" dxfId="340" priority="456">
      <formula>IF($E33="Atividade da Ação",1,"0")</formula>
    </cfRule>
  </conditionalFormatting>
  <conditionalFormatting sqref="Z33">
    <cfRule type="expression" dxfId="339" priority="453">
      <formula>IF($E33="Atividade da Ação",1,"0")</formula>
    </cfRule>
  </conditionalFormatting>
  <conditionalFormatting sqref="AB33">
    <cfRule type="expression" dxfId="338" priority="452">
      <formula>IF($E33="Atividade da Ação",1,"0")</formula>
    </cfRule>
  </conditionalFormatting>
  <conditionalFormatting sqref="AH33">
    <cfRule type="expression" dxfId="337" priority="449">
      <formula>IF($E33="Atividade da Ação",1,"0")</formula>
    </cfRule>
  </conditionalFormatting>
  <conditionalFormatting sqref="AJ33">
    <cfRule type="expression" dxfId="336" priority="448">
      <formula>IF($E33="Atividade da Ação",1,"0")</formula>
    </cfRule>
  </conditionalFormatting>
  <conditionalFormatting sqref="AL33">
    <cfRule type="expression" dxfId="335" priority="447">
      <formula>IF($E33="Atividade da Ação",1,"0")</formula>
    </cfRule>
  </conditionalFormatting>
  <conditionalFormatting sqref="AN33">
    <cfRule type="expression" dxfId="334" priority="446">
      <formula>IF($E33="Atividade da Ação",1,"0")</formula>
    </cfRule>
  </conditionalFormatting>
  <conditionalFormatting sqref="AP33">
    <cfRule type="expression" dxfId="333" priority="445">
      <formula>IF($E33="Atividade da Ação",1,"0")</formula>
    </cfRule>
  </conditionalFormatting>
  <conditionalFormatting sqref="AR33">
    <cfRule type="expression" dxfId="332" priority="444">
      <formula>IF($E33="Atividade da Ação",1,"0")</formula>
    </cfRule>
  </conditionalFormatting>
  <conditionalFormatting sqref="AT33">
    <cfRule type="expression" dxfId="331" priority="443">
      <formula>IF($E33="Atividade da Ação",1,"0")</formula>
    </cfRule>
  </conditionalFormatting>
  <conditionalFormatting sqref="AV33">
    <cfRule type="expression" dxfId="330" priority="442">
      <formula>IF($E33="Atividade da Ação",1,"0")</formula>
    </cfRule>
  </conditionalFormatting>
  <conditionalFormatting sqref="AX33">
    <cfRule type="expression" dxfId="329" priority="441">
      <formula>IF($E33="Atividade da Ação",1,"0")</formula>
    </cfRule>
  </conditionalFormatting>
  <conditionalFormatting sqref="AZ33">
    <cfRule type="expression" dxfId="328" priority="440">
      <formula>IF($E33="Atividade da Ação",1,"0")</formula>
    </cfRule>
  </conditionalFormatting>
  <conditionalFormatting sqref="BB33">
    <cfRule type="expression" dxfId="327" priority="439">
      <formula>IF($E33="Atividade da Ação",1,"0")</formula>
    </cfRule>
  </conditionalFormatting>
  <conditionalFormatting sqref="BF33">
    <cfRule type="expression" dxfId="326" priority="437">
      <formula>IF($E33="Atividade da Ação",1,"0")</formula>
    </cfRule>
  </conditionalFormatting>
  <conditionalFormatting sqref="BH33">
    <cfRule type="expression" dxfId="325" priority="436">
      <formula>IF($E33="Atividade da Ação",1,"0")</formula>
    </cfRule>
  </conditionalFormatting>
  <conditionalFormatting sqref="BJ33">
    <cfRule type="expression" dxfId="324" priority="435">
      <formula>IF($E33="Atividade da Ação",1,"0")</formula>
    </cfRule>
  </conditionalFormatting>
  <conditionalFormatting sqref="BL33">
    <cfRule type="expression" dxfId="323" priority="434">
      <formula>IF($E33="Atividade da Ação",1,"0")</formula>
    </cfRule>
  </conditionalFormatting>
  <conditionalFormatting sqref="I34">
    <cfRule type="expression" dxfId="322" priority="433">
      <formula>IF($E34="Atividade da Ação",1,"0")</formula>
    </cfRule>
  </conditionalFormatting>
  <conditionalFormatting sqref="J34">
    <cfRule type="expression" dxfId="321" priority="432">
      <formula>IF($E34="Atividade da Ação",1,"0")</formula>
    </cfRule>
  </conditionalFormatting>
  <conditionalFormatting sqref="R34">
    <cfRule type="expression" dxfId="320" priority="431">
      <formula>IF($E34="Atividade da Ação",1,"0")</formula>
    </cfRule>
  </conditionalFormatting>
  <conditionalFormatting sqref="T34">
    <cfRule type="expression" dxfId="319" priority="430">
      <formula>IF($E34="Atividade da Ação",1,"0")</formula>
    </cfRule>
  </conditionalFormatting>
  <conditionalFormatting sqref="V34">
    <cfRule type="expression" dxfId="318" priority="429">
      <formula>IF($E34="Atividade da Ação",1,"0")</formula>
    </cfRule>
  </conditionalFormatting>
  <conditionalFormatting sqref="X34">
    <cfRule type="expression" dxfId="317" priority="428">
      <formula>IF($E34="Atividade da Ação",1,"0")</formula>
    </cfRule>
  </conditionalFormatting>
  <conditionalFormatting sqref="Z34">
    <cfRule type="expression" dxfId="316" priority="427">
      <formula>IF($E34="Atividade da Ação",1,"0")</formula>
    </cfRule>
  </conditionalFormatting>
  <conditionalFormatting sqref="AB34">
    <cfRule type="expression" dxfId="315" priority="426">
      <formula>IF($E34="Atividade da Ação",1,"0")</formula>
    </cfRule>
  </conditionalFormatting>
  <conditionalFormatting sqref="AD34">
    <cfRule type="expression" dxfId="314" priority="425">
      <formula>IF($E34="Atividade da Ação",1,"0")</formula>
    </cfRule>
  </conditionalFormatting>
  <conditionalFormatting sqref="AF34">
    <cfRule type="expression" dxfId="313" priority="424">
      <formula>IF($E34="Atividade da Ação",1,"0")</formula>
    </cfRule>
  </conditionalFormatting>
  <conditionalFormatting sqref="AH34">
    <cfRule type="expression" dxfId="312" priority="423">
      <formula>IF($E34="Atividade da Ação",1,"0")</formula>
    </cfRule>
  </conditionalFormatting>
  <conditionalFormatting sqref="AJ34">
    <cfRule type="expression" dxfId="311" priority="422">
      <formula>IF($E34="Atividade da Ação",1,"0")</formula>
    </cfRule>
  </conditionalFormatting>
  <conditionalFormatting sqref="AL34">
    <cfRule type="expression" dxfId="310" priority="421">
      <formula>IF($E34="Atividade da Ação",1,"0")</formula>
    </cfRule>
  </conditionalFormatting>
  <conditionalFormatting sqref="AN34">
    <cfRule type="expression" dxfId="309" priority="420">
      <formula>IF($E34="Atividade da Ação",1,"0")</formula>
    </cfRule>
  </conditionalFormatting>
  <conditionalFormatting sqref="AP34">
    <cfRule type="expression" dxfId="308" priority="419">
      <formula>IF($E34="Atividade da Ação",1,"0")</formula>
    </cfRule>
  </conditionalFormatting>
  <conditionalFormatting sqref="AR34">
    <cfRule type="expression" dxfId="307" priority="418">
      <formula>IF($E34="Atividade da Ação",1,"0")</formula>
    </cfRule>
  </conditionalFormatting>
  <conditionalFormatting sqref="AT34">
    <cfRule type="expression" dxfId="306" priority="417">
      <formula>IF($E34="Atividade da Ação",1,"0")</formula>
    </cfRule>
  </conditionalFormatting>
  <conditionalFormatting sqref="AV34">
    <cfRule type="expression" dxfId="305" priority="416">
      <formula>IF($E34="Atividade da Ação",1,"0")</formula>
    </cfRule>
  </conditionalFormatting>
  <conditionalFormatting sqref="AX34">
    <cfRule type="expression" dxfId="304" priority="415">
      <formula>IF($E34="Atividade da Ação",1,"0")</formula>
    </cfRule>
  </conditionalFormatting>
  <conditionalFormatting sqref="AZ34">
    <cfRule type="expression" dxfId="303" priority="414">
      <formula>IF($E34="Atividade da Ação",1,"0")</formula>
    </cfRule>
  </conditionalFormatting>
  <conditionalFormatting sqref="BB34">
    <cfRule type="expression" dxfId="302" priority="413">
      <formula>IF($E34="Atividade da Ação",1,"0")</formula>
    </cfRule>
  </conditionalFormatting>
  <conditionalFormatting sqref="BD34">
    <cfRule type="expression" dxfId="301" priority="412">
      <formula>IF($E34="Atividade da Ação",1,"0")</formula>
    </cfRule>
  </conditionalFormatting>
  <conditionalFormatting sqref="BF34">
    <cfRule type="expression" dxfId="300" priority="411">
      <formula>IF($E34="Atividade da Ação",1,"0")</formula>
    </cfRule>
  </conditionalFormatting>
  <conditionalFormatting sqref="BH34">
    <cfRule type="expression" dxfId="299" priority="410">
      <formula>IF($E34="Atividade da Ação",1,"0")</formula>
    </cfRule>
  </conditionalFormatting>
  <conditionalFormatting sqref="BJ34">
    <cfRule type="expression" dxfId="298" priority="409">
      <formula>IF($E34="Atividade da Ação",1,"0")</formula>
    </cfRule>
  </conditionalFormatting>
  <conditionalFormatting sqref="BL34">
    <cfRule type="expression" dxfId="297" priority="408">
      <formula>IF($E34="Atividade da Ação",1,"0")</formula>
    </cfRule>
  </conditionalFormatting>
  <conditionalFormatting sqref="I35">
    <cfRule type="expression" dxfId="296" priority="407">
      <formula>IF($E35="Atividade da Ação",1,"0")</formula>
    </cfRule>
  </conditionalFormatting>
  <conditionalFormatting sqref="J35">
    <cfRule type="expression" dxfId="295" priority="406">
      <formula>IF($E35="Atividade da Ação",1,"0")</formula>
    </cfRule>
  </conditionalFormatting>
  <conditionalFormatting sqref="R35">
    <cfRule type="expression" dxfId="294" priority="405">
      <formula>IF($E35="Atividade da Ação",1,"0")</formula>
    </cfRule>
  </conditionalFormatting>
  <conditionalFormatting sqref="T35">
    <cfRule type="expression" dxfId="293" priority="404">
      <formula>IF($E35="Atividade da Ação",1,"0")</formula>
    </cfRule>
  </conditionalFormatting>
  <conditionalFormatting sqref="V35">
    <cfRule type="expression" dxfId="292" priority="403">
      <formula>IF($E35="Atividade da Ação",1,"0")</formula>
    </cfRule>
  </conditionalFormatting>
  <conditionalFormatting sqref="X35">
    <cfRule type="expression" dxfId="291" priority="402">
      <formula>IF($E35="Atividade da Ação",1,"0")</formula>
    </cfRule>
  </conditionalFormatting>
  <conditionalFormatting sqref="Z35">
    <cfRule type="expression" dxfId="290" priority="401">
      <formula>IF($E35="Atividade da Ação",1,"0")</formula>
    </cfRule>
  </conditionalFormatting>
  <conditionalFormatting sqref="AB35">
    <cfRule type="expression" dxfId="289" priority="400">
      <formula>IF($E35="Atividade da Ação",1,"0")</formula>
    </cfRule>
  </conditionalFormatting>
  <conditionalFormatting sqref="AD35">
    <cfRule type="expression" dxfId="288" priority="399">
      <formula>IF($E35="Atividade da Ação",1,"0")</formula>
    </cfRule>
  </conditionalFormatting>
  <conditionalFormatting sqref="AF35">
    <cfRule type="expression" dxfId="287" priority="398">
      <formula>IF($E35="Atividade da Ação",1,"0")</formula>
    </cfRule>
  </conditionalFormatting>
  <conditionalFormatting sqref="AH35">
    <cfRule type="expression" dxfId="286" priority="397">
      <formula>IF($E35="Atividade da Ação",1,"0")</formula>
    </cfRule>
  </conditionalFormatting>
  <conditionalFormatting sqref="AJ35">
    <cfRule type="expression" dxfId="285" priority="396">
      <formula>IF($E35="Atividade da Ação",1,"0")</formula>
    </cfRule>
  </conditionalFormatting>
  <conditionalFormatting sqref="AL35">
    <cfRule type="expression" dxfId="284" priority="395">
      <formula>IF($E35="Atividade da Ação",1,"0")</formula>
    </cfRule>
  </conditionalFormatting>
  <conditionalFormatting sqref="AN35">
    <cfRule type="expression" dxfId="283" priority="394">
      <formula>IF($E35="Atividade da Ação",1,"0")</formula>
    </cfRule>
  </conditionalFormatting>
  <conditionalFormatting sqref="AP35">
    <cfRule type="expression" dxfId="282" priority="393">
      <formula>IF($E35="Atividade da Ação",1,"0")</formula>
    </cfRule>
  </conditionalFormatting>
  <conditionalFormatting sqref="AR35">
    <cfRule type="expression" dxfId="281" priority="392">
      <formula>IF($E35="Atividade da Ação",1,"0")</formula>
    </cfRule>
  </conditionalFormatting>
  <conditionalFormatting sqref="AT35">
    <cfRule type="expression" dxfId="280" priority="391">
      <formula>IF($E35="Atividade da Ação",1,"0")</formula>
    </cfRule>
  </conditionalFormatting>
  <conditionalFormatting sqref="AV35">
    <cfRule type="expression" dxfId="279" priority="390">
      <formula>IF($E35="Atividade da Ação",1,"0")</formula>
    </cfRule>
  </conditionalFormatting>
  <conditionalFormatting sqref="AX35">
    <cfRule type="expression" dxfId="278" priority="389">
      <formula>IF($E35="Atividade da Ação",1,"0")</formula>
    </cfRule>
  </conditionalFormatting>
  <conditionalFormatting sqref="AZ35">
    <cfRule type="expression" dxfId="277" priority="388">
      <formula>IF($E35="Atividade da Ação",1,"0")</formula>
    </cfRule>
  </conditionalFormatting>
  <conditionalFormatting sqref="BB35">
    <cfRule type="expression" dxfId="276" priority="387">
      <formula>IF($E35="Atividade da Ação",1,"0")</formula>
    </cfRule>
  </conditionalFormatting>
  <conditionalFormatting sqref="BD35">
    <cfRule type="expression" dxfId="275" priority="386">
      <formula>IF($E35="Atividade da Ação",1,"0")</formula>
    </cfRule>
  </conditionalFormatting>
  <conditionalFormatting sqref="BF35">
    <cfRule type="expression" dxfId="274" priority="385">
      <formula>IF($E35="Atividade da Ação",1,"0")</formula>
    </cfRule>
  </conditionalFormatting>
  <conditionalFormatting sqref="BH35">
    <cfRule type="expression" dxfId="273" priority="384">
      <formula>IF($E35="Atividade da Ação",1,"0")</formula>
    </cfRule>
  </conditionalFormatting>
  <conditionalFormatting sqref="BJ35">
    <cfRule type="expression" dxfId="272" priority="383">
      <formula>IF($E35="Atividade da Ação",1,"0")</formula>
    </cfRule>
  </conditionalFormatting>
  <conditionalFormatting sqref="BL35">
    <cfRule type="expression" dxfId="271" priority="382">
      <formula>IF($E35="Atividade da Ação",1,"0")</formula>
    </cfRule>
  </conditionalFormatting>
  <conditionalFormatting sqref="BN13:BN29">
    <cfRule type="expression" dxfId="270" priority="381">
      <formula>IF($E13="Atividade da Ação",1,"0")</formula>
    </cfRule>
  </conditionalFormatting>
  <conditionalFormatting sqref="J17:J22">
    <cfRule type="expression" dxfId="269" priority="380">
      <formula>IF($E17="Atividade da Ação",1,"0")</formula>
    </cfRule>
  </conditionalFormatting>
  <conditionalFormatting sqref="R13:R16">
    <cfRule type="expression" dxfId="268" priority="379">
      <formula>IF($E13="Atividade da Ação",1,"0")</formula>
    </cfRule>
  </conditionalFormatting>
  <conditionalFormatting sqref="R13:R16">
    <cfRule type="expression" dxfId="267" priority="378">
      <formula>IF($E13="Atividade da Ação",1,"0")</formula>
    </cfRule>
  </conditionalFormatting>
  <conditionalFormatting sqref="R17:R22">
    <cfRule type="expression" dxfId="266" priority="377">
      <formula>IF($E17="Atividade da Ação",1,"0")</formula>
    </cfRule>
  </conditionalFormatting>
  <conditionalFormatting sqref="R17:R22">
    <cfRule type="expression" dxfId="265" priority="376">
      <formula>IF($E17="Atividade da Ação",1,"0")</formula>
    </cfRule>
  </conditionalFormatting>
  <conditionalFormatting sqref="T17:T22">
    <cfRule type="expression" dxfId="264" priority="375">
      <formula>IF($E17="Atividade da Ação",1,"0")</formula>
    </cfRule>
  </conditionalFormatting>
  <conditionalFormatting sqref="T17:T22">
    <cfRule type="expression" dxfId="263" priority="374">
      <formula>IF($E17="Atividade da Ação",1,"0")</formula>
    </cfRule>
  </conditionalFormatting>
  <conditionalFormatting sqref="X17:X22">
    <cfRule type="expression" dxfId="262" priority="373">
      <formula>IF($E17="Atividade da Ação",1,"0")</formula>
    </cfRule>
  </conditionalFormatting>
  <conditionalFormatting sqref="X17:X22">
    <cfRule type="expression" dxfId="261" priority="372">
      <formula>IF($E17="Atividade da Ação",1,"0")</formula>
    </cfRule>
  </conditionalFormatting>
  <conditionalFormatting sqref="E25:E35">
    <cfRule type="expression" priority="371">
      <formula>IF($E$13="Sub Ação","Sub Ação","")</formula>
    </cfRule>
  </conditionalFormatting>
  <conditionalFormatting sqref="E25:E35">
    <cfRule type="cellIs" dxfId="260" priority="369" operator="equal">
      <formula>"Atividade da Ação"</formula>
    </cfRule>
    <cfRule type="expression" priority="370">
      <formula>IF($E$13="Sub Ação","Sub Ação","")</formula>
    </cfRule>
  </conditionalFormatting>
  <conditionalFormatting sqref="E33:E35">
    <cfRule type="expression" priority="368">
      <formula>IF($E$13="Sub Ação","Sub Ação","")</formula>
    </cfRule>
  </conditionalFormatting>
  <conditionalFormatting sqref="E33:E35">
    <cfRule type="cellIs" dxfId="259" priority="366" operator="equal">
      <formula>"Atividade da Ação"</formula>
    </cfRule>
    <cfRule type="expression" priority="367">
      <formula>IF($E$13="Sub Ação","Sub Ação","")</formula>
    </cfRule>
  </conditionalFormatting>
  <conditionalFormatting sqref="E33:E35">
    <cfRule type="expression" priority="365">
      <formula>IF($E$13="Sub Ação","Sub Ação","")</formula>
    </cfRule>
  </conditionalFormatting>
  <conditionalFormatting sqref="E33:E35">
    <cfRule type="cellIs" dxfId="258" priority="363" operator="equal">
      <formula>"Atividade da Ação"</formula>
    </cfRule>
    <cfRule type="expression" priority="364">
      <formula>IF($E$13="Sub Ação","Sub Ação","")</formula>
    </cfRule>
  </conditionalFormatting>
  <conditionalFormatting sqref="E33:E35">
    <cfRule type="expression" priority="362">
      <formula>IF($E$13="Sub Ação","Sub Ação","")</formula>
    </cfRule>
  </conditionalFormatting>
  <conditionalFormatting sqref="E33:E35">
    <cfRule type="cellIs" dxfId="257" priority="360" operator="equal">
      <formula>"Atividade da Ação"</formula>
    </cfRule>
    <cfRule type="expression" priority="361">
      <formula>IF($E$13="Sub Ação","Sub Ação","")</formula>
    </cfRule>
  </conditionalFormatting>
  <conditionalFormatting sqref="V13:V16">
    <cfRule type="expression" dxfId="256" priority="359">
      <formula>IF($E13="Atividade da Ação",1,"0")</formula>
    </cfRule>
  </conditionalFormatting>
  <conditionalFormatting sqref="V13:V16">
    <cfRule type="expression" dxfId="255" priority="358">
      <formula>IF($E13="Atividade da Ação",1,"0")</formula>
    </cfRule>
  </conditionalFormatting>
  <conditionalFormatting sqref="Z13:Z16">
    <cfRule type="expression" dxfId="254" priority="357">
      <formula>IF($E13="Atividade da Ação",1,"0")</formula>
    </cfRule>
  </conditionalFormatting>
  <conditionalFormatting sqref="Z13:Z16">
    <cfRule type="expression" dxfId="253" priority="356">
      <formula>IF($E13="Atividade da Ação",1,"0")</formula>
    </cfRule>
  </conditionalFormatting>
  <conditionalFormatting sqref="AD13:AD16">
    <cfRule type="expression" dxfId="252" priority="355">
      <formula>IF($E13="Atividade da Ação",1,"0")</formula>
    </cfRule>
  </conditionalFormatting>
  <conditionalFormatting sqref="AD13:AD16">
    <cfRule type="expression" dxfId="251" priority="354">
      <formula>IF($E13="Atividade da Ação",1,"0")</formula>
    </cfRule>
  </conditionalFormatting>
  <conditionalFormatting sqref="AH13:AH16">
    <cfRule type="expression" dxfId="250" priority="353">
      <formula>IF($E13="Atividade da Ação",1,"0")</formula>
    </cfRule>
  </conditionalFormatting>
  <conditionalFormatting sqref="AH13:AH16">
    <cfRule type="expression" dxfId="249" priority="352">
      <formula>IF($E13="Atividade da Ação",1,"0")</formula>
    </cfRule>
  </conditionalFormatting>
  <conditionalFormatting sqref="AL13:AL16">
    <cfRule type="expression" dxfId="248" priority="351">
      <formula>IF($E13="Atividade da Ação",1,"0")</formula>
    </cfRule>
  </conditionalFormatting>
  <conditionalFormatting sqref="AL13:AL16">
    <cfRule type="expression" dxfId="247" priority="350">
      <formula>IF($E13="Atividade da Ação",1,"0")</formula>
    </cfRule>
  </conditionalFormatting>
  <conditionalFormatting sqref="AP13:AP16">
    <cfRule type="expression" dxfId="246" priority="349">
      <formula>IF($E13="Atividade da Ação",1,"0")</formula>
    </cfRule>
  </conditionalFormatting>
  <conditionalFormatting sqref="AP13:AP16">
    <cfRule type="expression" dxfId="245" priority="348">
      <formula>IF($E13="Atividade da Ação",1,"0")</formula>
    </cfRule>
  </conditionalFormatting>
  <conditionalFormatting sqref="AT13:AT16">
    <cfRule type="expression" dxfId="244" priority="347">
      <formula>IF($E13="Atividade da Ação",1,"0")</formula>
    </cfRule>
  </conditionalFormatting>
  <conditionalFormatting sqref="AT13:AT16">
    <cfRule type="expression" dxfId="243" priority="346">
      <formula>IF($E13="Atividade da Ação",1,"0")</formula>
    </cfRule>
  </conditionalFormatting>
  <conditionalFormatting sqref="AX13:AX16">
    <cfRule type="expression" dxfId="242" priority="345">
      <formula>IF($E13="Atividade da Ação",1,"0")</formula>
    </cfRule>
  </conditionalFormatting>
  <conditionalFormatting sqref="AX13:AX16">
    <cfRule type="expression" dxfId="241" priority="344">
      <formula>IF($E13="Atividade da Ação",1,"0")</formula>
    </cfRule>
  </conditionalFormatting>
  <conditionalFormatting sqref="BB13:BB16">
    <cfRule type="expression" dxfId="240" priority="343">
      <formula>IF($E13="Atividade da Ação",1,"0")</formula>
    </cfRule>
  </conditionalFormatting>
  <conditionalFormatting sqref="BB13:BB16">
    <cfRule type="expression" dxfId="239" priority="342">
      <formula>IF($E13="Atividade da Ação",1,"0")</formula>
    </cfRule>
  </conditionalFormatting>
  <conditionalFormatting sqref="BF13:BF16">
    <cfRule type="expression" dxfId="238" priority="341">
      <formula>IF($E13="Atividade da Ação",1,"0")</formula>
    </cfRule>
  </conditionalFormatting>
  <conditionalFormatting sqref="BF13:BF16">
    <cfRule type="expression" dxfId="237" priority="340">
      <formula>IF($E13="Atividade da Ação",1,"0")</formula>
    </cfRule>
  </conditionalFormatting>
  <conditionalFormatting sqref="BJ13:BJ16">
    <cfRule type="expression" dxfId="236" priority="339">
      <formula>IF($E13="Atividade da Ação",1,"0")</formula>
    </cfRule>
  </conditionalFormatting>
  <conditionalFormatting sqref="BJ13:BJ16">
    <cfRule type="expression" dxfId="235" priority="338">
      <formula>IF($E13="Atividade da Ação",1,"0")</formula>
    </cfRule>
  </conditionalFormatting>
  <conditionalFormatting sqref="V17:V22">
    <cfRule type="expression" dxfId="234" priority="337">
      <formula>IF($E17="Atividade da Ação",1,"0")</formula>
    </cfRule>
  </conditionalFormatting>
  <conditionalFormatting sqref="V17:V22">
    <cfRule type="expression" dxfId="233" priority="336">
      <formula>IF($E17="Atividade da Ação",1,"0")</formula>
    </cfRule>
  </conditionalFormatting>
  <conditionalFormatting sqref="Z17:Z22">
    <cfRule type="expression" dxfId="232" priority="335">
      <formula>IF($E17="Atividade da Ação",1,"0")</formula>
    </cfRule>
  </conditionalFormatting>
  <conditionalFormatting sqref="Z17:Z22">
    <cfRule type="expression" dxfId="231" priority="334">
      <formula>IF($E17="Atividade da Ação",1,"0")</formula>
    </cfRule>
  </conditionalFormatting>
  <conditionalFormatting sqref="AD17:AD22">
    <cfRule type="expression" dxfId="230" priority="333">
      <formula>IF($E17="Atividade da Ação",1,"0")</formula>
    </cfRule>
  </conditionalFormatting>
  <conditionalFormatting sqref="AD17:AD22">
    <cfRule type="expression" dxfId="229" priority="332">
      <formula>IF($E17="Atividade da Ação",1,"0")</formula>
    </cfRule>
  </conditionalFormatting>
  <conditionalFormatting sqref="AH17:AH22">
    <cfRule type="expression" dxfId="228" priority="331">
      <formula>IF($E17="Atividade da Ação",1,"0")</formula>
    </cfRule>
  </conditionalFormatting>
  <conditionalFormatting sqref="AH17:AH22">
    <cfRule type="expression" dxfId="227" priority="330">
      <formula>IF($E17="Atividade da Ação",1,"0")</formula>
    </cfRule>
  </conditionalFormatting>
  <conditionalFormatting sqref="AL17:AL22">
    <cfRule type="expression" dxfId="226" priority="329">
      <formula>IF($E17="Atividade da Ação",1,"0")</formula>
    </cfRule>
  </conditionalFormatting>
  <conditionalFormatting sqref="AL17:AL22">
    <cfRule type="expression" dxfId="225" priority="328">
      <formula>IF($E17="Atividade da Ação",1,"0")</formula>
    </cfRule>
  </conditionalFormatting>
  <conditionalFormatting sqref="AP17:AP22">
    <cfRule type="expression" dxfId="224" priority="327">
      <formula>IF($E17="Atividade da Ação",1,"0")</formula>
    </cfRule>
  </conditionalFormatting>
  <conditionalFormatting sqref="AP17:AP22">
    <cfRule type="expression" dxfId="223" priority="326">
      <formula>IF($E17="Atividade da Ação",1,"0")</formula>
    </cfRule>
  </conditionalFormatting>
  <conditionalFormatting sqref="AT17:AT22">
    <cfRule type="expression" dxfId="222" priority="325">
      <formula>IF($E17="Atividade da Ação",1,"0")</formula>
    </cfRule>
  </conditionalFormatting>
  <conditionalFormatting sqref="AT17:AT22">
    <cfRule type="expression" dxfId="221" priority="324">
      <formula>IF($E17="Atividade da Ação",1,"0")</formula>
    </cfRule>
  </conditionalFormatting>
  <conditionalFormatting sqref="AX17:AX22">
    <cfRule type="expression" dxfId="220" priority="323">
      <formula>IF($E17="Atividade da Ação",1,"0")</formula>
    </cfRule>
  </conditionalFormatting>
  <conditionalFormatting sqref="AX17:AX22">
    <cfRule type="expression" dxfId="219" priority="322">
      <formula>IF($E17="Atividade da Ação",1,"0")</formula>
    </cfRule>
  </conditionalFormatting>
  <conditionalFormatting sqref="BB17:BB22">
    <cfRule type="expression" dxfId="218" priority="321">
      <formula>IF($E17="Atividade da Ação",1,"0")</formula>
    </cfRule>
  </conditionalFormatting>
  <conditionalFormatting sqref="BB17:BB22">
    <cfRule type="expression" dxfId="217" priority="320">
      <formula>IF($E17="Atividade da Ação",1,"0")</formula>
    </cfRule>
  </conditionalFormatting>
  <conditionalFormatting sqref="BF17:BF22">
    <cfRule type="expression" dxfId="216" priority="319">
      <formula>IF($E17="Atividade da Ação",1,"0")</formula>
    </cfRule>
  </conditionalFormatting>
  <conditionalFormatting sqref="BF17:BF22">
    <cfRule type="expression" dxfId="215" priority="318">
      <formula>IF($E17="Atividade da Ação",1,"0")</formula>
    </cfRule>
  </conditionalFormatting>
  <conditionalFormatting sqref="BJ17:BJ22">
    <cfRule type="expression" dxfId="214" priority="317">
      <formula>IF($E17="Atividade da Ação",1,"0")</formula>
    </cfRule>
  </conditionalFormatting>
  <conditionalFormatting sqref="BJ17:BJ22">
    <cfRule type="expression" dxfId="213" priority="316">
      <formula>IF($E17="Atividade da Ação",1,"0")</formula>
    </cfRule>
  </conditionalFormatting>
  <conditionalFormatting sqref="V23:V24">
    <cfRule type="expression" dxfId="212" priority="315">
      <formula>IF($E23="Atividade da Ação",1,"0")</formula>
    </cfRule>
  </conditionalFormatting>
  <conditionalFormatting sqref="Z23:Z24">
    <cfRule type="expression" dxfId="211" priority="314">
      <formula>IF($E23="Atividade da Ação",1,"0")</formula>
    </cfRule>
  </conditionalFormatting>
  <conditionalFormatting sqref="AD23:AD24">
    <cfRule type="expression" dxfId="210" priority="313">
      <formula>IF($E23="Atividade da Ação",1,"0")</formula>
    </cfRule>
  </conditionalFormatting>
  <conditionalFormatting sqref="AH23:AH24">
    <cfRule type="expression" dxfId="209" priority="312">
      <formula>IF($E23="Atividade da Ação",1,"0")</formula>
    </cfRule>
  </conditionalFormatting>
  <conditionalFormatting sqref="AL23:AL24">
    <cfRule type="expression" dxfId="208" priority="311">
      <formula>IF($E23="Atividade da Ação",1,"0")</formula>
    </cfRule>
  </conditionalFormatting>
  <conditionalFormatting sqref="AP23:AP24">
    <cfRule type="expression" dxfId="207" priority="310">
      <formula>IF($E23="Atividade da Ação",1,"0")</formula>
    </cfRule>
  </conditionalFormatting>
  <conditionalFormatting sqref="AT23:AT24">
    <cfRule type="expression" dxfId="206" priority="309">
      <formula>IF($E23="Atividade da Ação",1,"0")</formula>
    </cfRule>
  </conditionalFormatting>
  <conditionalFormatting sqref="AX23:AX24">
    <cfRule type="expression" dxfId="205" priority="308">
      <formula>IF($E23="Atividade da Ação",1,"0")</formula>
    </cfRule>
  </conditionalFormatting>
  <conditionalFormatting sqref="BB23:BB24">
    <cfRule type="expression" dxfId="204" priority="307">
      <formula>IF($E23="Atividade da Ação",1,"0")</formula>
    </cfRule>
  </conditionalFormatting>
  <conditionalFormatting sqref="BF23:BF24">
    <cfRule type="expression" dxfId="203" priority="306">
      <formula>IF($E23="Atividade da Ação",1,"0")</formula>
    </cfRule>
  </conditionalFormatting>
  <conditionalFormatting sqref="BJ23:BJ24">
    <cfRule type="expression" dxfId="202" priority="305">
      <formula>IF($E23="Atividade da Ação",1,"0")</formula>
    </cfRule>
  </conditionalFormatting>
  <conditionalFormatting sqref="I25">
    <cfRule type="expression" dxfId="201" priority="304">
      <formula>IF($E25="Atividade da Ação",1,"0")</formula>
    </cfRule>
  </conditionalFormatting>
  <conditionalFormatting sqref="T25">
    <cfRule type="expression" dxfId="200" priority="303">
      <formula>IF($E25="Atividade da Ação",1,"0")</formula>
    </cfRule>
  </conditionalFormatting>
  <conditionalFormatting sqref="X25">
    <cfRule type="expression" dxfId="199" priority="302">
      <formula>IF($E25="Atividade da Ação",1,"0")</formula>
    </cfRule>
  </conditionalFormatting>
  <conditionalFormatting sqref="AB25">
    <cfRule type="expression" dxfId="198" priority="301">
      <formula>IF($E25="Atividade da Ação",1,"0")</formula>
    </cfRule>
  </conditionalFormatting>
  <conditionalFormatting sqref="AF25">
    <cfRule type="expression" dxfId="197" priority="300">
      <formula>IF($E25="Atividade da Ação",1,"0")</formula>
    </cfRule>
  </conditionalFormatting>
  <conditionalFormatting sqref="AJ25">
    <cfRule type="expression" dxfId="196" priority="299">
      <formula>IF($E25="Atividade da Ação",1,"0")</formula>
    </cfRule>
  </conditionalFormatting>
  <conditionalFormatting sqref="AN25">
    <cfRule type="expression" dxfId="195" priority="298">
      <formula>IF($E25="Atividade da Ação",1,"0")</formula>
    </cfRule>
  </conditionalFormatting>
  <conditionalFormatting sqref="AR25">
    <cfRule type="expression" dxfId="194" priority="297">
      <formula>IF($E25="Atividade da Ação",1,"0")</formula>
    </cfRule>
  </conditionalFormatting>
  <conditionalFormatting sqref="AV25">
    <cfRule type="expression" dxfId="193" priority="296">
      <formula>IF($E25="Atividade da Ação",1,"0")</formula>
    </cfRule>
  </conditionalFormatting>
  <conditionalFormatting sqref="AZ25">
    <cfRule type="expression" dxfId="192" priority="295">
      <formula>IF($E25="Atividade da Ação",1,"0")</formula>
    </cfRule>
  </conditionalFormatting>
  <conditionalFormatting sqref="BD25">
    <cfRule type="expression" dxfId="191" priority="294">
      <formula>IF($E25="Atividade da Ação",1,"0")</formula>
    </cfRule>
  </conditionalFormatting>
  <conditionalFormatting sqref="BH25">
    <cfRule type="expression" dxfId="190" priority="293">
      <formula>IF($E25="Atividade da Ação",1,"0")</formula>
    </cfRule>
  </conditionalFormatting>
  <conditionalFormatting sqref="BL25">
    <cfRule type="expression" dxfId="189" priority="292">
      <formula>IF($E25="Atividade da Ação",1,"0")</formula>
    </cfRule>
  </conditionalFormatting>
  <conditionalFormatting sqref="BF28:BF29">
    <cfRule type="expression" dxfId="188" priority="243">
      <formula>IF($E28="Atividade da Ação",1,"0")</formula>
    </cfRule>
  </conditionalFormatting>
  <conditionalFormatting sqref="AF30:AF31">
    <cfRule type="expression" dxfId="187" priority="237">
      <formula>IF($E30="Atividade da Ação",1,"0")</formula>
    </cfRule>
  </conditionalFormatting>
  <conditionalFormatting sqref="AB30:AB31">
    <cfRule type="expression" dxfId="186" priority="238">
      <formula>IF($E30="Atividade da Ação",1,"0")</formula>
    </cfRule>
  </conditionalFormatting>
  <conditionalFormatting sqref="AR30:AR31">
    <cfRule type="expression" dxfId="185" priority="234">
      <formula>IF($E30="Atividade da Ação",1,"0")</formula>
    </cfRule>
  </conditionalFormatting>
  <conditionalFormatting sqref="AB26:AB27">
    <cfRule type="expression" dxfId="184" priority="287">
      <formula>IF($E26="Atividade da Ação",1,"0")</formula>
    </cfRule>
  </conditionalFormatting>
  <conditionalFormatting sqref="I26:I27">
    <cfRule type="expression" dxfId="183" priority="291">
      <formula>IF($E26="Atividade da Ação",1,"0")</formula>
    </cfRule>
  </conditionalFormatting>
  <conditionalFormatting sqref="R26:R27">
    <cfRule type="expression" dxfId="182" priority="290">
      <formula>IF($E26="Atividade da Ação",1,"0")</formula>
    </cfRule>
  </conditionalFormatting>
  <conditionalFormatting sqref="T26:T27">
    <cfRule type="expression" dxfId="181" priority="289">
      <formula>IF($E26="Atividade da Ação",1,"0")</formula>
    </cfRule>
  </conditionalFormatting>
  <conditionalFormatting sqref="X26:X27">
    <cfRule type="expression" dxfId="180" priority="288">
      <formula>IF($E26="Atividade da Ação",1,"0")</formula>
    </cfRule>
  </conditionalFormatting>
  <conditionalFormatting sqref="AF26:AF27">
    <cfRule type="expression" dxfId="179" priority="286">
      <formula>IF($E26="Atividade da Ação",1,"0")</formula>
    </cfRule>
  </conditionalFormatting>
  <conditionalFormatting sqref="AJ26:AJ27">
    <cfRule type="expression" dxfId="178" priority="285">
      <formula>IF($E26="Atividade da Ação",1,"0")</formula>
    </cfRule>
  </conditionalFormatting>
  <conditionalFormatting sqref="AN26:AN27">
    <cfRule type="expression" dxfId="177" priority="284">
      <formula>IF($E26="Atividade da Ação",1,"0")</formula>
    </cfRule>
  </conditionalFormatting>
  <conditionalFormatting sqref="AR26:AR27">
    <cfRule type="expression" dxfId="176" priority="283">
      <formula>IF($E26="Atividade da Ação",1,"0")</formula>
    </cfRule>
  </conditionalFormatting>
  <conditionalFormatting sqref="AV26:AV27">
    <cfRule type="expression" dxfId="175" priority="282">
      <formula>IF($E26="Atividade da Ação",1,"0")</formula>
    </cfRule>
  </conditionalFormatting>
  <conditionalFormatting sqref="AZ26:AZ27">
    <cfRule type="expression" dxfId="174" priority="281">
      <formula>IF($E26="Atividade da Ação",1,"0")</formula>
    </cfRule>
  </conditionalFormatting>
  <conditionalFormatting sqref="BD26:BD27">
    <cfRule type="expression" dxfId="173" priority="280">
      <formula>IF($E26="Atividade da Ação",1,"0")</formula>
    </cfRule>
  </conditionalFormatting>
  <conditionalFormatting sqref="BH26:BH27">
    <cfRule type="expression" dxfId="172" priority="279">
      <formula>IF($E26="Atividade da Ação",1,"0")</formula>
    </cfRule>
  </conditionalFormatting>
  <conditionalFormatting sqref="BL26:BL27">
    <cfRule type="expression" dxfId="171" priority="278">
      <formula>IF($E26="Atividade da Ação",1,"0")</formula>
    </cfRule>
  </conditionalFormatting>
  <conditionalFormatting sqref="I28:I29">
    <cfRule type="expression" dxfId="170" priority="277">
      <formula>IF($E28="Atividade da Ação",1,"0")</formula>
    </cfRule>
  </conditionalFormatting>
  <conditionalFormatting sqref="R28:R29">
    <cfRule type="expression" dxfId="169" priority="276">
      <formula>IF($E28="Atividade da Ação",1,"0")</formula>
    </cfRule>
  </conditionalFormatting>
  <conditionalFormatting sqref="T28:T29">
    <cfRule type="expression" dxfId="168" priority="275">
      <formula>IF($E28="Atividade da Ação",1,"0")</formula>
    </cfRule>
  </conditionalFormatting>
  <conditionalFormatting sqref="X28:X29">
    <cfRule type="expression" dxfId="167" priority="274">
      <formula>IF($E28="Atividade da Ação",1,"0")</formula>
    </cfRule>
  </conditionalFormatting>
  <conditionalFormatting sqref="AB28:AB29">
    <cfRule type="expression" dxfId="166" priority="273">
      <formula>IF($E28="Atividade da Ação",1,"0")</formula>
    </cfRule>
  </conditionalFormatting>
  <conditionalFormatting sqref="AF28:AF29">
    <cfRule type="expression" dxfId="165" priority="272">
      <formula>IF($E28="Atividade da Ação",1,"0")</formula>
    </cfRule>
  </conditionalFormatting>
  <conditionalFormatting sqref="AJ28:AJ29">
    <cfRule type="expression" dxfId="164" priority="271">
      <formula>IF($E28="Atividade da Ação",1,"0")</formula>
    </cfRule>
  </conditionalFormatting>
  <conditionalFormatting sqref="AN28:AN29">
    <cfRule type="expression" dxfId="163" priority="270">
      <formula>IF($E28="Atividade da Ação",1,"0")</formula>
    </cfRule>
  </conditionalFormatting>
  <conditionalFormatting sqref="AR28:AR29">
    <cfRule type="expression" dxfId="162" priority="269">
      <formula>IF($E28="Atividade da Ação",1,"0")</formula>
    </cfRule>
  </conditionalFormatting>
  <conditionalFormatting sqref="AV28:AV29">
    <cfRule type="expression" dxfId="161" priority="268">
      <formula>IF($E28="Atividade da Ação",1,"0")</formula>
    </cfRule>
  </conditionalFormatting>
  <conditionalFormatting sqref="AZ28:AZ29">
    <cfRule type="expression" dxfId="160" priority="267">
      <formula>IF($E28="Atividade da Ação",1,"0")</formula>
    </cfRule>
  </conditionalFormatting>
  <conditionalFormatting sqref="BD28:BD29">
    <cfRule type="expression" dxfId="159" priority="266">
      <formula>IF($E28="Atividade da Ação",1,"0")</formula>
    </cfRule>
  </conditionalFormatting>
  <conditionalFormatting sqref="BH28:BH29">
    <cfRule type="expression" dxfId="158" priority="265">
      <formula>IF($E28="Atividade da Ação",1,"0")</formula>
    </cfRule>
  </conditionalFormatting>
  <conditionalFormatting sqref="BL28:BL29">
    <cfRule type="expression" dxfId="157" priority="264">
      <formula>IF($E28="Atividade da Ação",1,"0")</formula>
    </cfRule>
  </conditionalFormatting>
  <conditionalFormatting sqref="V26:V27">
    <cfRule type="expression" dxfId="156" priority="263">
      <formula>IF($E26="Atividade da Ação",1,"0")</formula>
    </cfRule>
  </conditionalFormatting>
  <conditionalFormatting sqref="Z26:Z27">
    <cfRule type="expression" dxfId="155" priority="262">
      <formula>IF($E26="Atividade da Ação",1,"0")</formula>
    </cfRule>
  </conditionalFormatting>
  <conditionalFormatting sqref="AD26:AD27">
    <cfRule type="expression" dxfId="154" priority="261">
      <formula>IF($E26="Atividade da Ação",1,"0")</formula>
    </cfRule>
  </conditionalFormatting>
  <conditionalFormatting sqref="AH26:AH27">
    <cfRule type="expression" dxfId="153" priority="260">
      <formula>IF($E26="Atividade da Ação",1,"0")</formula>
    </cfRule>
  </conditionalFormatting>
  <conditionalFormatting sqref="AP26:AP27">
    <cfRule type="expression" dxfId="152" priority="259">
      <formula>IF($E26="Atividade da Ação",1,"0")</formula>
    </cfRule>
  </conditionalFormatting>
  <conditionalFormatting sqref="AL26:AL27">
    <cfRule type="expression" dxfId="151" priority="258">
      <formula>IF($E26="Atividade da Ação",1,"0")</formula>
    </cfRule>
  </conditionalFormatting>
  <conditionalFormatting sqref="AX26:AX27">
    <cfRule type="expression" dxfId="150" priority="257">
      <formula>IF($E26="Atividade da Ação",1,"0")</formula>
    </cfRule>
  </conditionalFormatting>
  <conditionalFormatting sqref="AT26:AT27">
    <cfRule type="expression" dxfId="149" priority="256">
      <formula>IF($E26="Atividade da Ação",1,"0")</formula>
    </cfRule>
  </conditionalFormatting>
  <conditionalFormatting sqref="BF26:BF27">
    <cfRule type="expression" dxfId="148" priority="255">
      <formula>IF($E26="Atividade da Ação",1,"0")</formula>
    </cfRule>
  </conditionalFormatting>
  <conditionalFormatting sqref="BJ26:BJ27">
    <cfRule type="expression" dxfId="147" priority="254">
      <formula>IF($E26="Atividade da Ação",1,"0")</formula>
    </cfRule>
  </conditionalFormatting>
  <conditionalFormatting sqref="BB26:BB27">
    <cfRule type="expression" dxfId="146" priority="253">
      <formula>IF($E26="Atividade da Ação",1,"0")</formula>
    </cfRule>
  </conditionalFormatting>
  <conditionalFormatting sqref="V28:V29">
    <cfRule type="expression" dxfId="145" priority="252">
      <formula>IF($E28="Atividade da Ação",1,"0")</formula>
    </cfRule>
  </conditionalFormatting>
  <conditionalFormatting sqref="Z28:Z29">
    <cfRule type="expression" dxfId="144" priority="251">
      <formula>IF($E28="Atividade da Ação",1,"0")</formula>
    </cfRule>
  </conditionalFormatting>
  <conditionalFormatting sqref="AD28:AD29">
    <cfRule type="expression" dxfId="143" priority="250">
      <formula>IF($E28="Atividade da Ação",1,"0")</formula>
    </cfRule>
  </conditionalFormatting>
  <conditionalFormatting sqref="AH28:AH29">
    <cfRule type="expression" dxfId="142" priority="249">
      <formula>IF($E28="Atividade da Ação",1,"0")</formula>
    </cfRule>
  </conditionalFormatting>
  <conditionalFormatting sqref="AL28:AL29">
    <cfRule type="expression" dxfId="141" priority="248">
      <formula>IF($E28="Atividade da Ação",1,"0")</formula>
    </cfRule>
  </conditionalFormatting>
  <conditionalFormatting sqref="AP28:AP29">
    <cfRule type="expression" dxfId="140" priority="247">
      <formula>IF($E28="Atividade da Ação",1,"0")</formula>
    </cfRule>
  </conditionalFormatting>
  <conditionalFormatting sqref="AT28:AT29">
    <cfRule type="expression" dxfId="139" priority="246">
      <formula>IF($E28="Atividade da Ação",1,"0")</formula>
    </cfRule>
  </conditionalFormatting>
  <conditionalFormatting sqref="AX28:AX29">
    <cfRule type="expression" dxfId="138" priority="245">
      <formula>IF($E28="Atividade da Ação",1,"0")</formula>
    </cfRule>
  </conditionalFormatting>
  <conditionalFormatting sqref="BB28:BB29">
    <cfRule type="expression" dxfId="137" priority="244">
      <formula>IF($E28="Atividade da Ação",1,"0")</formula>
    </cfRule>
  </conditionalFormatting>
  <conditionalFormatting sqref="BJ28:BJ29">
    <cfRule type="expression" dxfId="136" priority="242">
      <formula>IF($E28="Atividade da Ação",1,"0")</formula>
    </cfRule>
  </conditionalFormatting>
  <conditionalFormatting sqref="I30:I31">
    <cfRule type="expression" dxfId="135" priority="241">
      <formula>IF($E30="Atividade da Ação",1,"0")</formula>
    </cfRule>
  </conditionalFormatting>
  <conditionalFormatting sqref="T30:T31">
    <cfRule type="expression" dxfId="134" priority="240">
      <formula>IF($E30="Atividade da Ação",1,"0")</formula>
    </cfRule>
  </conditionalFormatting>
  <conditionalFormatting sqref="X30:X31">
    <cfRule type="expression" dxfId="133" priority="239">
      <formula>IF($E30="Atividade da Ação",1,"0")</formula>
    </cfRule>
  </conditionalFormatting>
  <conditionalFormatting sqref="AJ30:AJ31">
    <cfRule type="expression" dxfId="132" priority="236">
      <formula>IF($E30="Atividade da Ação",1,"0")</formula>
    </cfRule>
  </conditionalFormatting>
  <conditionalFormatting sqref="AN30:AN31">
    <cfRule type="expression" dxfId="131" priority="235">
      <formula>IF($E30="Atividade da Ação",1,"0")</formula>
    </cfRule>
  </conditionalFormatting>
  <conditionalFormatting sqref="AV30:AV31">
    <cfRule type="expression" dxfId="130" priority="233">
      <formula>IF($E30="Atividade da Ação",1,"0")</formula>
    </cfRule>
  </conditionalFormatting>
  <conditionalFormatting sqref="AZ30:AZ31">
    <cfRule type="expression" dxfId="129" priority="232">
      <formula>IF($E30="Atividade da Ação",1,"0")</formula>
    </cfRule>
  </conditionalFormatting>
  <conditionalFormatting sqref="BD30:BD31">
    <cfRule type="expression" dxfId="128" priority="231">
      <formula>IF($E30="Atividade da Ação",1,"0")</formula>
    </cfRule>
  </conditionalFormatting>
  <conditionalFormatting sqref="BH30:BH31">
    <cfRule type="expression" dxfId="127" priority="230">
      <formula>IF($E30="Atividade da Ação",1,"0")</formula>
    </cfRule>
  </conditionalFormatting>
  <conditionalFormatting sqref="BL30:BL31">
    <cfRule type="expression" dxfId="126" priority="229">
      <formula>IF($E30="Atividade da Ação",1,"0")</formula>
    </cfRule>
  </conditionalFormatting>
  <conditionalFormatting sqref="BN30:BN31">
    <cfRule type="expression" dxfId="125" priority="228">
      <formula>IF($E30="Atividade da Ação",1,"0")</formula>
    </cfRule>
  </conditionalFormatting>
  <conditionalFormatting sqref="J17:J22">
    <cfRule type="expression" dxfId="124" priority="227">
      <formula>IF($E17="Atividade da Ação",1,"0")</formula>
    </cfRule>
  </conditionalFormatting>
  <conditionalFormatting sqref="J23:J24">
    <cfRule type="expression" dxfId="123" priority="226">
      <formula>IF($E23="Atividade da Ação",1,"0")</formula>
    </cfRule>
  </conditionalFormatting>
  <conditionalFormatting sqref="J23:J24">
    <cfRule type="expression" dxfId="122" priority="225">
      <formula>IF($E23="Atividade da Ação",1,"0")</formula>
    </cfRule>
  </conditionalFormatting>
  <conditionalFormatting sqref="J25">
    <cfRule type="expression" dxfId="121" priority="224">
      <formula>IF($E25="Atividade da Ação",1,"0")</formula>
    </cfRule>
  </conditionalFormatting>
  <conditionalFormatting sqref="J25">
    <cfRule type="expression" dxfId="120" priority="223">
      <formula>IF($E25="Atividade da Ação",1,"0")</formula>
    </cfRule>
  </conditionalFormatting>
  <conditionalFormatting sqref="J26:J27">
    <cfRule type="expression" dxfId="119" priority="222">
      <formula>IF($E26="Atividade da Ação",1,"0")</formula>
    </cfRule>
  </conditionalFormatting>
  <conditionalFormatting sqref="J26:J27">
    <cfRule type="expression" dxfId="118" priority="221">
      <formula>IF($E26="Atividade da Ação",1,"0")</formula>
    </cfRule>
  </conditionalFormatting>
  <conditionalFormatting sqref="J28:J29">
    <cfRule type="expression" dxfId="117" priority="220">
      <formula>IF($E28="Atividade da Ação",1,"0")</formula>
    </cfRule>
  </conditionalFormatting>
  <conditionalFormatting sqref="J28:J29">
    <cfRule type="expression" dxfId="116" priority="219">
      <formula>IF($E28="Atividade da Ação",1,"0")</formula>
    </cfRule>
  </conditionalFormatting>
  <conditionalFormatting sqref="J30">
    <cfRule type="expression" dxfId="115" priority="218">
      <formula>IF($E30="Atividade da Ação",1,"0")</formula>
    </cfRule>
  </conditionalFormatting>
  <conditionalFormatting sqref="J30">
    <cfRule type="expression" dxfId="114" priority="217">
      <formula>IF($E30="Atividade da Ação",1,"0")</formula>
    </cfRule>
  </conditionalFormatting>
  <conditionalFormatting sqref="J31">
    <cfRule type="expression" dxfId="113" priority="216">
      <formula>IF($E31="Atividade da Ação",1,"0")</formula>
    </cfRule>
  </conditionalFormatting>
  <conditionalFormatting sqref="J31">
    <cfRule type="expression" dxfId="112" priority="215">
      <formula>IF($E31="Atividade da Ação",1,"0")</formula>
    </cfRule>
  </conditionalFormatting>
  <conditionalFormatting sqref="J32">
    <cfRule type="expression" dxfId="111" priority="214">
      <formula>IF($E32="Atividade da Ação",1,"0")</formula>
    </cfRule>
  </conditionalFormatting>
  <conditionalFormatting sqref="J32">
    <cfRule type="expression" dxfId="110" priority="213">
      <formula>IF($E32="Atividade da Ação",1,"0")</formula>
    </cfRule>
  </conditionalFormatting>
  <conditionalFormatting sqref="R25">
    <cfRule type="expression" dxfId="109" priority="212">
      <formula>IF($E25="Atividade da Ação",1,"0")</formula>
    </cfRule>
  </conditionalFormatting>
  <conditionalFormatting sqref="V25">
    <cfRule type="expression" dxfId="108" priority="211">
      <formula>IF($E25="Atividade da Ação",1,"0")</formula>
    </cfRule>
  </conditionalFormatting>
  <conditionalFormatting sqref="Z25">
    <cfRule type="expression" dxfId="107" priority="210">
      <formula>IF($E25="Atividade da Ação",1,"0")</formula>
    </cfRule>
  </conditionalFormatting>
  <conditionalFormatting sqref="AD25">
    <cfRule type="expression" dxfId="106" priority="209">
      <formula>IF($E25="Atividade da Ação",1,"0")</formula>
    </cfRule>
  </conditionalFormatting>
  <conditionalFormatting sqref="AH25">
    <cfRule type="expression" dxfId="105" priority="208">
      <formula>IF($E25="Atividade da Ação",1,"0")</formula>
    </cfRule>
  </conditionalFormatting>
  <conditionalFormatting sqref="AL25">
    <cfRule type="expression" dxfId="104" priority="207">
      <formula>IF($E25="Atividade da Ação",1,"0")</formula>
    </cfRule>
  </conditionalFormatting>
  <conditionalFormatting sqref="AP25">
    <cfRule type="expression" dxfId="103" priority="206">
      <formula>IF($E25="Atividade da Ação",1,"0")</formula>
    </cfRule>
  </conditionalFormatting>
  <conditionalFormatting sqref="AT25">
    <cfRule type="expression" dxfId="102" priority="205">
      <formula>IF($E25="Atividade da Ação",1,"0")</formula>
    </cfRule>
  </conditionalFormatting>
  <conditionalFormatting sqref="AX25">
    <cfRule type="expression" dxfId="101" priority="204">
      <formula>IF($E25="Atividade da Ação",1,"0")</formula>
    </cfRule>
  </conditionalFormatting>
  <conditionalFormatting sqref="BB25">
    <cfRule type="expression" dxfId="100" priority="203">
      <formula>IF($E25="Atividade da Ação",1,"0")</formula>
    </cfRule>
  </conditionalFormatting>
  <conditionalFormatting sqref="BF25">
    <cfRule type="expression" dxfId="99" priority="202">
      <formula>IF($E25="Atividade da Ação",1,"0")</formula>
    </cfRule>
  </conditionalFormatting>
  <conditionalFormatting sqref="BJ25">
    <cfRule type="expression" dxfId="98" priority="201">
      <formula>IF($E25="Atividade da Ação",1,"0")</formula>
    </cfRule>
  </conditionalFormatting>
  <conditionalFormatting sqref="R30">
    <cfRule type="expression" dxfId="97" priority="200">
      <formula>IF($E30="Atividade da Ação",1,"0")</formula>
    </cfRule>
  </conditionalFormatting>
  <conditionalFormatting sqref="V30">
    <cfRule type="expression" dxfId="96" priority="199">
      <formula>IF($E30="Atividade da Ação",1,"0")</formula>
    </cfRule>
  </conditionalFormatting>
  <conditionalFormatting sqref="Z30">
    <cfRule type="expression" dxfId="95" priority="198">
      <formula>IF($E30="Atividade da Ação",1,"0")</formula>
    </cfRule>
  </conditionalFormatting>
  <conditionalFormatting sqref="AD30">
    <cfRule type="expression" dxfId="94" priority="197">
      <formula>IF($E30="Atividade da Ação",1,"0")</formula>
    </cfRule>
  </conditionalFormatting>
  <conditionalFormatting sqref="AH30">
    <cfRule type="expression" dxfId="93" priority="196">
      <formula>IF($E30="Atividade da Ação",1,"0")</formula>
    </cfRule>
  </conditionalFormatting>
  <conditionalFormatting sqref="AL30">
    <cfRule type="expression" dxfId="92" priority="195">
      <formula>IF($E30="Atividade da Ação",1,"0")</formula>
    </cfRule>
  </conditionalFormatting>
  <conditionalFormatting sqref="AP30">
    <cfRule type="expression" dxfId="91" priority="194">
      <formula>IF($E30="Atividade da Ação",1,"0")</formula>
    </cfRule>
  </conditionalFormatting>
  <conditionalFormatting sqref="AT30">
    <cfRule type="expression" dxfId="90" priority="193">
      <formula>IF($E30="Atividade da Ação",1,"0")</formula>
    </cfRule>
  </conditionalFormatting>
  <conditionalFormatting sqref="AX30">
    <cfRule type="expression" dxfId="89" priority="192">
      <formula>IF($E30="Atividade da Ação",1,"0")</formula>
    </cfRule>
  </conditionalFormatting>
  <conditionalFormatting sqref="BB30">
    <cfRule type="expression" dxfId="88" priority="191">
      <formula>IF($E30="Atividade da Ação",1,"0")</formula>
    </cfRule>
  </conditionalFormatting>
  <conditionalFormatting sqref="BF30">
    <cfRule type="expression" dxfId="87" priority="190">
      <formula>IF($E30="Atividade da Ação",1,"0")</formula>
    </cfRule>
  </conditionalFormatting>
  <conditionalFormatting sqref="BJ30">
    <cfRule type="expression" dxfId="86" priority="189">
      <formula>IF($E30="Atividade da Ação",1,"0")</formula>
    </cfRule>
  </conditionalFormatting>
  <conditionalFormatting sqref="R31">
    <cfRule type="expression" dxfId="85" priority="188">
      <formula>IF($E31="Atividade da Ação",1,"0")</formula>
    </cfRule>
  </conditionalFormatting>
  <conditionalFormatting sqref="V31">
    <cfRule type="expression" dxfId="84" priority="187">
      <formula>IF($E31="Atividade da Ação",1,"0")</formula>
    </cfRule>
  </conditionalFormatting>
  <conditionalFormatting sqref="Z31">
    <cfRule type="expression" dxfId="83" priority="186">
      <formula>IF($E31="Atividade da Ação",1,"0")</formula>
    </cfRule>
  </conditionalFormatting>
  <conditionalFormatting sqref="AD31">
    <cfRule type="expression" dxfId="82" priority="185">
      <formula>IF($E31="Atividade da Ação",1,"0")</formula>
    </cfRule>
  </conditionalFormatting>
  <conditionalFormatting sqref="AH31">
    <cfRule type="expression" dxfId="81" priority="184">
      <formula>IF($E31="Atividade da Ação",1,"0")</formula>
    </cfRule>
  </conditionalFormatting>
  <conditionalFormatting sqref="AL31">
    <cfRule type="expression" dxfId="80" priority="183">
      <formula>IF($E31="Atividade da Ação",1,"0")</formula>
    </cfRule>
  </conditionalFormatting>
  <conditionalFormatting sqref="AP31">
    <cfRule type="expression" dxfId="79" priority="182">
      <formula>IF($E31="Atividade da Ação",1,"0")</formula>
    </cfRule>
  </conditionalFormatting>
  <conditionalFormatting sqref="AT31">
    <cfRule type="expression" dxfId="78" priority="181">
      <formula>IF($E31="Atividade da Ação",1,"0")</formula>
    </cfRule>
  </conditionalFormatting>
  <conditionalFormatting sqref="AX31">
    <cfRule type="expression" dxfId="77" priority="180">
      <formula>IF($E31="Atividade da Ação",1,"0")</formula>
    </cfRule>
  </conditionalFormatting>
  <conditionalFormatting sqref="BB31">
    <cfRule type="expression" dxfId="76" priority="179">
      <formula>IF($E31="Atividade da Ação",1,"0")</formula>
    </cfRule>
  </conditionalFormatting>
  <conditionalFormatting sqref="BF31">
    <cfRule type="expression" dxfId="75" priority="178">
      <formula>IF($E31="Atividade da Ação",1,"0")</formula>
    </cfRule>
  </conditionalFormatting>
  <conditionalFormatting sqref="BJ31">
    <cfRule type="expression" dxfId="74" priority="177">
      <formula>IF($E31="Atividade da Ação",1,"0")</formula>
    </cfRule>
  </conditionalFormatting>
  <conditionalFormatting sqref="R32">
    <cfRule type="expression" dxfId="73" priority="176">
      <formula>IF($E32="Atividade da Ação",1,"0")</formula>
    </cfRule>
  </conditionalFormatting>
  <conditionalFormatting sqref="V32">
    <cfRule type="expression" dxfId="72" priority="175">
      <formula>IF($E32="Atividade da Ação",1,"0")</formula>
    </cfRule>
  </conditionalFormatting>
  <conditionalFormatting sqref="Z32">
    <cfRule type="expression" dxfId="71" priority="174">
      <formula>IF($E32="Atividade da Ação",1,"0")</formula>
    </cfRule>
  </conditionalFormatting>
  <conditionalFormatting sqref="AD32">
    <cfRule type="expression" dxfId="70" priority="173">
      <formula>IF($E32="Atividade da Ação",1,"0")</formula>
    </cfRule>
  </conditionalFormatting>
  <conditionalFormatting sqref="AH32">
    <cfRule type="expression" dxfId="69" priority="172">
      <formula>IF($E32="Atividade da Ação",1,"0")</formula>
    </cfRule>
  </conditionalFormatting>
  <conditionalFormatting sqref="AL32">
    <cfRule type="expression" dxfId="68" priority="171">
      <formula>IF($E32="Atividade da Ação",1,"0")</formula>
    </cfRule>
  </conditionalFormatting>
  <conditionalFormatting sqref="AP32">
    <cfRule type="expression" dxfId="67" priority="170">
      <formula>IF($E32="Atividade da Ação",1,"0")</formula>
    </cfRule>
  </conditionalFormatting>
  <conditionalFormatting sqref="AT32">
    <cfRule type="expression" dxfId="66" priority="169">
      <formula>IF($E32="Atividade da Ação",1,"0")</formula>
    </cfRule>
  </conditionalFormatting>
  <conditionalFormatting sqref="AX32">
    <cfRule type="expression" dxfId="65" priority="168">
      <formula>IF($E32="Atividade da Ação",1,"0")</formula>
    </cfRule>
  </conditionalFormatting>
  <conditionalFormatting sqref="BB32">
    <cfRule type="expression" dxfId="64" priority="167">
      <formula>IF($E32="Atividade da Ação",1,"0")</formula>
    </cfRule>
  </conditionalFormatting>
  <conditionalFormatting sqref="BF32">
    <cfRule type="expression" dxfId="63" priority="166">
      <formula>IF($E32="Atividade da Ação",1,"0")</formula>
    </cfRule>
  </conditionalFormatting>
  <conditionalFormatting sqref="BJ32">
    <cfRule type="expression" dxfId="62" priority="165">
      <formula>IF($E32="Atividade da Ação",1,"0")</formula>
    </cfRule>
  </conditionalFormatting>
  <conditionalFormatting sqref="AB17:AB22">
    <cfRule type="expression" dxfId="61" priority="164">
      <formula>IF($E17="Atividade da Ação",1,"0")</formula>
    </cfRule>
  </conditionalFormatting>
  <conditionalFormatting sqref="E13:E14">
    <cfRule type="expression" priority="163">
      <formula>IF($E$13="Sub Ação","Sub Ação","")</formula>
    </cfRule>
  </conditionalFormatting>
  <conditionalFormatting sqref="E13:E14">
    <cfRule type="cellIs" dxfId="60" priority="161" operator="equal">
      <formula>"Atividade da Ação"</formula>
    </cfRule>
    <cfRule type="expression" priority="162">
      <formula>IF($E$13="Sub Ação","Sub Ação","")</formula>
    </cfRule>
  </conditionalFormatting>
  <conditionalFormatting sqref="E15:E16">
    <cfRule type="expression" priority="160">
      <formula>IF($E$13="Sub Ação","Sub Ação","")</formula>
    </cfRule>
  </conditionalFormatting>
  <conditionalFormatting sqref="E15:E16">
    <cfRule type="cellIs" dxfId="59" priority="158" operator="equal">
      <formula>"Atividade da Ação"</formula>
    </cfRule>
    <cfRule type="expression" priority="159">
      <formula>IF($E$13="Sub Ação","Sub Ação","")</formula>
    </cfRule>
  </conditionalFormatting>
  <conditionalFormatting sqref="E17:E18">
    <cfRule type="expression" priority="157">
      <formula>IF($E$13="Sub Ação","Sub Ação","")</formula>
    </cfRule>
  </conditionalFormatting>
  <conditionalFormatting sqref="E17:E18">
    <cfRule type="cellIs" dxfId="58" priority="155" operator="equal">
      <formula>"Atividade da Ação"</formula>
    </cfRule>
    <cfRule type="expression" priority="156">
      <formula>IF($E$13="Sub Ação","Sub Ação","")</formula>
    </cfRule>
  </conditionalFormatting>
  <conditionalFormatting sqref="E17:E18">
    <cfRule type="expression" priority="154">
      <formula>IF($E$13="Sub Ação","Sub Ação","")</formula>
    </cfRule>
  </conditionalFormatting>
  <conditionalFormatting sqref="E17:E18">
    <cfRule type="cellIs" dxfId="57" priority="152" operator="equal">
      <formula>"Atividade da Ação"</formula>
    </cfRule>
    <cfRule type="expression" priority="153">
      <formula>IF($E$13="Sub Ação","Sub Ação","")</formula>
    </cfRule>
  </conditionalFormatting>
  <conditionalFormatting sqref="E17:E18">
    <cfRule type="expression" priority="151">
      <formula>IF($E$13="Sub Ação","Sub Ação","")</formula>
    </cfRule>
  </conditionalFormatting>
  <conditionalFormatting sqref="E17:E18">
    <cfRule type="cellIs" dxfId="56" priority="149" operator="equal">
      <formula>"Atividade da Ação"</formula>
    </cfRule>
    <cfRule type="expression" priority="150">
      <formula>IF($E$13="Sub Ação","Sub Ação","")</formula>
    </cfRule>
  </conditionalFormatting>
  <conditionalFormatting sqref="E17:E18">
    <cfRule type="expression" priority="148">
      <formula>IF($E$13="Sub Ação","Sub Ação","")</formula>
    </cfRule>
  </conditionalFormatting>
  <conditionalFormatting sqref="E17:E18">
    <cfRule type="cellIs" dxfId="55" priority="146" operator="equal">
      <formula>"Atividade da Ação"</formula>
    </cfRule>
    <cfRule type="expression" priority="147">
      <formula>IF($E$13="Sub Ação","Sub Ação","")</formula>
    </cfRule>
  </conditionalFormatting>
  <conditionalFormatting sqref="E31">
    <cfRule type="expression" priority="49">
      <formula>IF($E$13="Sub Ação","Sub Ação","")</formula>
    </cfRule>
  </conditionalFormatting>
  <conditionalFormatting sqref="E31">
    <cfRule type="cellIs" dxfId="54" priority="47" operator="equal">
      <formula>"Atividade da Ação"</formula>
    </cfRule>
    <cfRule type="expression" priority="48">
      <formula>IF($E$13="Sub Ação","Sub Ação","")</formula>
    </cfRule>
  </conditionalFormatting>
  <conditionalFormatting sqref="E31">
    <cfRule type="expression" priority="46">
      <formula>IF($E$13="Sub Ação","Sub Ação","")</formula>
    </cfRule>
  </conditionalFormatting>
  <conditionalFormatting sqref="E31">
    <cfRule type="cellIs" dxfId="53" priority="44" operator="equal">
      <formula>"Atividade da Ação"</formula>
    </cfRule>
    <cfRule type="expression" priority="45">
      <formula>IF($E$13="Sub Ação","Sub Ação","")</formula>
    </cfRule>
  </conditionalFormatting>
  <conditionalFormatting sqref="E31">
    <cfRule type="expression" priority="43">
      <formula>IF($E$13="Sub Ação","Sub Ação","")</formula>
    </cfRule>
  </conditionalFormatting>
  <conditionalFormatting sqref="E31">
    <cfRule type="cellIs" dxfId="52" priority="41" operator="equal">
      <formula>"Atividade da Ação"</formula>
    </cfRule>
    <cfRule type="expression" priority="42">
      <formula>IF($E$13="Sub Ação","Sub Ação","")</formula>
    </cfRule>
  </conditionalFormatting>
  <conditionalFormatting sqref="E31">
    <cfRule type="expression" priority="40">
      <formula>IF($E$13="Sub Ação","Sub Ação","")</formula>
    </cfRule>
  </conditionalFormatting>
  <conditionalFormatting sqref="E31">
    <cfRule type="cellIs" dxfId="51" priority="38" operator="equal">
      <formula>"Atividade da Ação"</formula>
    </cfRule>
    <cfRule type="expression" priority="39">
      <formula>IF($E$13="Sub Ação","Sub Ação","")</formula>
    </cfRule>
  </conditionalFormatting>
  <conditionalFormatting sqref="E31">
    <cfRule type="expression" priority="145">
      <formula>IF($E$13="Sub Ação","Sub Ação","")</formula>
    </cfRule>
  </conditionalFormatting>
  <conditionalFormatting sqref="E31">
    <cfRule type="cellIs" dxfId="50" priority="143" operator="equal">
      <formula>"Atividade da Ação"</formula>
    </cfRule>
    <cfRule type="expression" priority="144">
      <formula>IF($E$13="Sub Ação","Sub Ação","")</formula>
    </cfRule>
  </conditionalFormatting>
  <conditionalFormatting sqref="E31">
    <cfRule type="expression" priority="142">
      <formula>IF($E$13="Sub Ação","Sub Ação","")</formula>
    </cfRule>
  </conditionalFormatting>
  <conditionalFormatting sqref="E31">
    <cfRule type="cellIs" dxfId="49" priority="140" operator="equal">
      <formula>"Atividade da Ação"</formula>
    </cfRule>
    <cfRule type="expression" priority="141">
      <formula>IF($E$13="Sub Ação","Sub Ação","")</formula>
    </cfRule>
  </conditionalFormatting>
  <conditionalFormatting sqref="E31">
    <cfRule type="expression" priority="139">
      <formula>IF($E$13="Sub Ação","Sub Ação","")</formula>
    </cfRule>
  </conditionalFormatting>
  <conditionalFormatting sqref="E31">
    <cfRule type="cellIs" dxfId="48" priority="137" operator="equal">
      <formula>"Atividade da Ação"</formula>
    </cfRule>
    <cfRule type="expression" priority="138">
      <formula>IF($E$13="Sub Ação","Sub Ação","")</formula>
    </cfRule>
  </conditionalFormatting>
  <conditionalFormatting sqref="E31">
    <cfRule type="expression" priority="136">
      <formula>IF($E$13="Sub Ação","Sub Ação","")</formula>
    </cfRule>
  </conditionalFormatting>
  <conditionalFormatting sqref="E31">
    <cfRule type="cellIs" dxfId="47" priority="134" operator="equal">
      <formula>"Atividade da Ação"</formula>
    </cfRule>
    <cfRule type="expression" priority="135">
      <formula>IF($E$13="Sub Ação","Sub Ação","")</formula>
    </cfRule>
  </conditionalFormatting>
  <conditionalFormatting sqref="E19:E20">
    <cfRule type="expression" priority="133">
      <formula>IF($E$13="Sub Ação","Sub Ação","")</formula>
    </cfRule>
  </conditionalFormatting>
  <conditionalFormatting sqref="E19:E20">
    <cfRule type="cellIs" dxfId="46" priority="131" operator="equal">
      <formula>"Atividade da Ação"</formula>
    </cfRule>
    <cfRule type="expression" priority="132">
      <formula>IF($E$13="Sub Ação","Sub Ação","")</formula>
    </cfRule>
  </conditionalFormatting>
  <conditionalFormatting sqref="E19:E20">
    <cfRule type="expression" priority="130">
      <formula>IF($E$13="Sub Ação","Sub Ação","")</formula>
    </cfRule>
  </conditionalFormatting>
  <conditionalFormatting sqref="E19:E20">
    <cfRule type="cellIs" dxfId="45" priority="128" operator="equal">
      <formula>"Atividade da Ação"</formula>
    </cfRule>
    <cfRule type="expression" priority="129">
      <formula>IF($E$13="Sub Ação","Sub Ação","")</formula>
    </cfRule>
  </conditionalFormatting>
  <conditionalFormatting sqref="E19:E20">
    <cfRule type="expression" priority="127">
      <formula>IF($E$13="Sub Ação","Sub Ação","")</formula>
    </cfRule>
  </conditionalFormatting>
  <conditionalFormatting sqref="E19:E20">
    <cfRule type="cellIs" dxfId="44" priority="125" operator="equal">
      <formula>"Atividade da Ação"</formula>
    </cfRule>
    <cfRule type="expression" priority="126">
      <formula>IF($E$13="Sub Ação","Sub Ação","")</formula>
    </cfRule>
  </conditionalFormatting>
  <conditionalFormatting sqref="E19:E20">
    <cfRule type="expression" priority="124">
      <formula>IF($E$13="Sub Ação","Sub Ação","")</formula>
    </cfRule>
  </conditionalFormatting>
  <conditionalFormatting sqref="E19:E20">
    <cfRule type="cellIs" dxfId="43" priority="122" operator="equal">
      <formula>"Atividade da Ação"</formula>
    </cfRule>
    <cfRule type="expression" priority="123">
      <formula>IF($E$13="Sub Ação","Sub Ação","")</formula>
    </cfRule>
  </conditionalFormatting>
  <conditionalFormatting sqref="E31">
    <cfRule type="expression" priority="121">
      <formula>IF($E$13="Sub Ação","Sub Ação","")</formula>
    </cfRule>
  </conditionalFormatting>
  <conditionalFormatting sqref="E31">
    <cfRule type="cellIs" dxfId="42" priority="119" operator="equal">
      <formula>"Atividade da Ação"</formula>
    </cfRule>
    <cfRule type="expression" priority="120">
      <formula>IF($E$13="Sub Ação","Sub Ação","")</formula>
    </cfRule>
  </conditionalFormatting>
  <conditionalFormatting sqref="E31">
    <cfRule type="expression" priority="118">
      <formula>IF($E$13="Sub Ação","Sub Ação","")</formula>
    </cfRule>
  </conditionalFormatting>
  <conditionalFormatting sqref="E31">
    <cfRule type="cellIs" dxfId="41" priority="116" operator="equal">
      <formula>"Atividade da Ação"</formula>
    </cfRule>
    <cfRule type="expression" priority="117">
      <formula>IF($E$13="Sub Ação","Sub Ação","")</formula>
    </cfRule>
  </conditionalFormatting>
  <conditionalFormatting sqref="E31">
    <cfRule type="expression" priority="115">
      <formula>IF($E$13="Sub Ação","Sub Ação","")</formula>
    </cfRule>
  </conditionalFormatting>
  <conditionalFormatting sqref="E31">
    <cfRule type="cellIs" dxfId="40" priority="113" operator="equal">
      <formula>"Atividade da Ação"</formula>
    </cfRule>
    <cfRule type="expression" priority="114">
      <formula>IF($E$13="Sub Ação","Sub Ação","")</formula>
    </cfRule>
  </conditionalFormatting>
  <conditionalFormatting sqref="E31">
    <cfRule type="expression" priority="112">
      <formula>IF($E$13="Sub Ação","Sub Ação","")</formula>
    </cfRule>
  </conditionalFormatting>
  <conditionalFormatting sqref="E31">
    <cfRule type="cellIs" dxfId="39" priority="110" operator="equal">
      <formula>"Atividade da Ação"</formula>
    </cfRule>
    <cfRule type="expression" priority="111">
      <formula>IF($E$13="Sub Ação","Sub Ação","")</formula>
    </cfRule>
  </conditionalFormatting>
  <conditionalFormatting sqref="E23:E24">
    <cfRule type="expression" priority="25">
      <formula>IF($E$13="Sub Ação","Sub Ação","")</formula>
    </cfRule>
  </conditionalFormatting>
  <conditionalFormatting sqref="E23:E24">
    <cfRule type="cellIs" dxfId="38" priority="23" operator="equal">
      <formula>"Atividade da Ação"</formula>
    </cfRule>
    <cfRule type="expression" priority="24">
      <formula>IF($E$13="Sub Ação","Sub Ação","")</formula>
    </cfRule>
  </conditionalFormatting>
  <conditionalFormatting sqref="E23:E24">
    <cfRule type="expression" priority="22">
      <formula>IF($E$13="Sub Ação","Sub Ação","")</formula>
    </cfRule>
  </conditionalFormatting>
  <conditionalFormatting sqref="E23:E24">
    <cfRule type="cellIs" dxfId="37" priority="20" operator="equal">
      <formula>"Atividade da Ação"</formula>
    </cfRule>
    <cfRule type="expression" priority="21">
      <formula>IF($E$13="Sub Ação","Sub Ação","")</formula>
    </cfRule>
  </conditionalFormatting>
  <conditionalFormatting sqref="E23:E24">
    <cfRule type="expression" priority="19">
      <formula>IF($E$13="Sub Ação","Sub Ação","")</formula>
    </cfRule>
  </conditionalFormatting>
  <conditionalFormatting sqref="E23:E24">
    <cfRule type="cellIs" dxfId="36" priority="17" operator="equal">
      <formula>"Atividade da Ação"</formula>
    </cfRule>
    <cfRule type="expression" priority="18">
      <formula>IF($E$13="Sub Ação","Sub Ação","")</formula>
    </cfRule>
  </conditionalFormatting>
  <conditionalFormatting sqref="E23:E24">
    <cfRule type="expression" priority="16">
      <formula>IF($E$13="Sub Ação","Sub Ação","")</formula>
    </cfRule>
  </conditionalFormatting>
  <conditionalFormatting sqref="E23:E24">
    <cfRule type="cellIs" dxfId="35" priority="14" operator="equal">
      <formula>"Atividade da Ação"</formula>
    </cfRule>
    <cfRule type="expression" priority="15">
      <formula>IF($E$13="Sub Ação","Sub Ação","")</formula>
    </cfRule>
  </conditionalFormatting>
  <conditionalFormatting sqref="E23:E24">
    <cfRule type="expression" priority="13">
      <formula>IF($E$13="Sub Ação","Sub Ação","")</formula>
    </cfRule>
  </conditionalFormatting>
  <conditionalFormatting sqref="E23:E24">
    <cfRule type="cellIs" dxfId="34" priority="11" operator="equal">
      <formula>"Atividade da Ação"</formula>
    </cfRule>
    <cfRule type="expression" priority="12">
      <formula>IF($E$13="Sub Ação","Sub Ação","")</formula>
    </cfRule>
  </conditionalFormatting>
  <conditionalFormatting sqref="E23:E24">
    <cfRule type="expression" priority="10">
      <formula>IF($E$13="Sub Ação","Sub Ação","")</formula>
    </cfRule>
  </conditionalFormatting>
  <conditionalFormatting sqref="E23:E24">
    <cfRule type="cellIs" dxfId="33" priority="8" operator="equal">
      <formula>"Atividade da Ação"</formula>
    </cfRule>
    <cfRule type="expression" priority="9">
      <formula>IF($E$13="Sub Ação","Sub Ação","")</formula>
    </cfRule>
  </conditionalFormatting>
  <conditionalFormatting sqref="E23:E24">
    <cfRule type="expression" priority="7">
      <formula>IF($E$13="Sub Ação","Sub Ação","")</formula>
    </cfRule>
  </conditionalFormatting>
  <conditionalFormatting sqref="E23:E24">
    <cfRule type="cellIs" dxfId="32" priority="5" operator="equal">
      <formula>"Atividade da Ação"</formula>
    </cfRule>
    <cfRule type="expression" priority="6">
      <formula>IF($E$13="Sub Ação","Sub Ação","")</formula>
    </cfRule>
  </conditionalFormatting>
  <conditionalFormatting sqref="E23:E24">
    <cfRule type="expression" priority="4">
      <formula>IF($E$13="Sub Ação","Sub Ação","")</formula>
    </cfRule>
  </conditionalFormatting>
  <conditionalFormatting sqref="E23:E24">
    <cfRule type="cellIs" dxfId="31" priority="2" operator="equal">
      <formula>"Atividade da Ação"</formula>
    </cfRule>
    <cfRule type="expression" priority="3">
      <formula>IF($E$13="Sub Ação","Sub Ação","")</formula>
    </cfRule>
  </conditionalFormatting>
  <conditionalFormatting sqref="E31">
    <cfRule type="expression" priority="109">
      <formula>IF($E$13="Sub Ação","Sub Ação","")</formula>
    </cfRule>
  </conditionalFormatting>
  <conditionalFormatting sqref="E31">
    <cfRule type="cellIs" dxfId="30" priority="107" operator="equal">
      <formula>"Atividade da Ação"</formula>
    </cfRule>
    <cfRule type="expression" priority="108">
      <formula>IF($E$13="Sub Ação","Sub Ação","")</formula>
    </cfRule>
  </conditionalFormatting>
  <conditionalFormatting sqref="E31">
    <cfRule type="expression" priority="106">
      <formula>IF($E$13="Sub Ação","Sub Ação","")</formula>
    </cfRule>
  </conditionalFormatting>
  <conditionalFormatting sqref="E31">
    <cfRule type="cellIs" dxfId="29" priority="104" operator="equal">
      <formula>"Atividade da Ação"</formula>
    </cfRule>
    <cfRule type="expression" priority="105">
      <formula>IF($E$13="Sub Ação","Sub Ação","")</formula>
    </cfRule>
  </conditionalFormatting>
  <conditionalFormatting sqref="E31">
    <cfRule type="expression" priority="103">
      <formula>IF($E$13="Sub Ação","Sub Ação","")</formula>
    </cfRule>
  </conditionalFormatting>
  <conditionalFormatting sqref="E31">
    <cfRule type="cellIs" dxfId="28" priority="101" operator="equal">
      <formula>"Atividade da Ação"</formula>
    </cfRule>
    <cfRule type="expression" priority="102">
      <formula>IF($E$13="Sub Ação","Sub Ação","")</formula>
    </cfRule>
  </conditionalFormatting>
  <conditionalFormatting sqref="E31">
    <cfRule type="expression" priority="100">
      <formula>IF($E$13="Sub Ação","Sub Ação","")</formula>
    </cfRule>
  </conditionalFormatting>
  <conditionalFormatting sqref="E31">
    <cfRule type="cellIs" dxfId="27" priority="98" operator="equal">
      <formula>"Atividade da Ação"</formula>
    </cfRule>
    <cfRule type="expression" priority="99">
      <formula>IF($E$13="Sub Ação","Sub Ação","")</formula>
    </cfRule>
  </conditionalFormatting>
  <conditionalFormatting sqref="E31">
    <cfRule type="expression" priority="61">
      <formula>IF($E$13="Sub Ação","Sub Ação","")</formula>
    </cfRule>
  </conditionalFormatting>
  <conditionalFormatting sqref="E31">
    <cfRule type="cellIs" dxfId="26" priority="59" operator="equal">
      <formula>"Atividade da Ação"</formula>
    </cfRule>
    <cfRule type="expression" priority="60">
      <formula>IF($E$13="Sub Ação","Sub Ação","")</formula>
    </cfRule>
  </conditionalFormatting>
  <conditionalFormatting sqref="E31">
    <cfRule type="expression" priority="58">
      <formula>IF($E$13="Sub Ação","Sub Ação","")</formula>
    </cfRule>
  </conditionalFormatting>
  <conditionalFormatting sqref="E31">
    <cfRule type="cellIs" dxfId="25" priority="56" operator="equal">
      <formula>"Atividade da Ação"</formula>
    </cfRule>
    <cfRule type="expression" priority="57">
      <formula>IF($E$13="Sub Ação","Sub Ação","")</formula>
    </cfRule>
  </conditionalFormatting>
  <conditionalFormatting sqref="E31">
    <cfRule type="expression" priority="55">
      <formula>IF($E$13="Sub Ação","Sub Ação","")</formula>
    </cfRule>
  </conditionalFormatting>
  <conditionalFormatting sqref="E31">
    <cfRule type="cellIs" dxfId="24" priority="53" operator="equal">
      <formula>"Atividade da Ação"</formula>
    </cfRule>
    <cfRule type="expression" priority="54">
      <formula>IF($E$13="Sub Ação","Sub Ação","")</formula>
    </cfRule>
  </conditionalFormatting>
  <conditionalFormatting sqref="E31">
    <cfRule type="expression" priority="52">
      <formula>IF($E$13="Sub Ação","Sub Ação","")</formula>
    </cfRule>
  </conditionalFormatting>
  <conditionalFormatting sqref="E31">
    <cfRule type="cellIs" dxfId="23" priority="50" operator="equal">
      <formula>"Atividade da Ação"</formula>
    </cfRule>
    <cfRule type="expression" priority="51">
      <formula>IF($E$13="Sub Ação","Sub Ação","")</formula>
    </cfRule>
  </conditionalFormatting>
  <conditionalFormatting sqref="E21:E22">
    <cfRule type="expression" priority="97">
      <formula>IF($E$13="Sub Ação","Sub Ação","")</formula>
    </cfRule>
  </conditionalFormatting>
  <conditionalFormatting sqref="E21:E22">
    <cfRule type="cellIs" dxfId="22" priority="95" operator="equal">
      <formula>"Atividade da Ação"</formula>
    </cfRule>
    <cfRule type="expression" priority="96">
      <formula>IF($E$13="Sub Ação","Sub Ação","")</formula>
    </cfRule>
  </conditionalFormatting>
  <conditionalFormatting sqref="E21:E22">
    <cfRule type="expression" priority="94">
      <formula>IF($E$13="Sub Ação","Sub Ação","")</formula>
    </cfRule>
  </conditionalFormatting>
  <conditionalFormatting sqref="E21:E22">
    <cfRule type="cellIs" dxfId="21" priority="92" operator="equal">
      <formula>"Atividade da Ação"</formula>
    </cfRule>
    <cfRule type="expression" priority="93">
      <formula>IF($E$13="Sub Ação","Sub Ação","")</formula>
    </cfRule>
  </conditionalFormatting>
  <conditionalFormatting sqref="E21:E22">
    <cfRule type="expression" priority="91">
      <formula>IF($E$13="Sub Ação","Sub Ação","")</formula>
    </cfRule>
  </conditionalFormatting>
  <conditionalFormatting sqref="E21:E22">
    <cfRule type="cellIs" dxfId="20" priority="89" operator="equal">
      <formula>"Atividade da Ação"</formula>
    </cfRule>
    <cfRule type="expression" priority="90">
      <formula>IF($E$13="Sub Ação","Sub Ação","")</formula>
    </cfRule>
  </conditionalFormatting>
  <conditionalFormatting sqref="E21:E22">
    <cfRule type="expression" priority="88">
      <formula>IF($E$13="Sub Ação","Sub Ação","")</formula>
    </cfRule>
  </conditionalFormatting>
  <conditionalFormatting sqref="E21:E22">
    <cfRule type="cellIs" dxfId="19" priority="86" operator="equal">
      <formula>"Atividade da Ação"</formula>
    </cfRule>
    <cfRule type="expression" priority="87">
      <formula>IF($E$13="Sub Ação","Sub Ação","")</formula>
    </cfRule>
  </conditionalFormatting>
  <conditionalFormatting sqref="E31">
    <cfRule type="expression" priority="85">
      <formula>IF($E$13="Sub Ação","Sub Ação","")</formula>
    </cfRule>
  </conditionalFormatting>
  <conditionalFormatting sqref="E31">
    <cfRule type="cellIs" dxfId="18" priority="83" operator="equal">
      <formula>"Atividade da Ação"</formula>
    </cfRule>
    <cfRule type="expression" priority="84">
      <formula>IF($E$13="Sub Ação","Sub Ação","")</formula>
    </cfRule>
  </conditionalFormatting>
  <conditionalFormatting sqref="E31">
    <cfRule type="expression" priority="82">
      <formula>IF($E$13="Sub Ação","Sub Ação","")</formula>
    </cfRule>
  </conditionalFormatting>
  <conditionalFormatting sqref="E31">
    <cfRule type="cellIs" dxfId="17" priority="80" operator="equal">
      <formula>"Atividade da Ação"</formula>
    </cfRule>
    <cfRule type="expression" priority="81">
      <formula>IF($E$13="Sub Ação","Sub Ação","")</formula>
    </cfRule>
  </conditionalFormatting>
  <conditionalFormatting sqref="E31">
    <cfRule type="expression" priority="79">
      <formula>IF($E$13="Sub Ação","Sub Ação","")</formula>
    </cfRule>
  </conditionalFormatting>
  <conditionalFormatting sqref="E31">
    <cfRule type="cellIs" dxfId="16" priority="77" operator="equal">
      <formula>"Atividade da Ação"</formula>
    </cfRule>
    <cfRule type="expression" priority="78">
      <formula>IF($E$13="Sub Ação","Sub Ação","")</formula>
    </cfRule>
  </conditionalFormatting>
  <conditionalFormatting sqref="E31">
    <cfRule type="expression" priority="76">
      <formula>IF($E$13="Sub Ação","Sub Ação","")</formula>
    </cfRule>
  </conditionalFormatting>
  <conditionalFormatting sqref="E31">
    <cfRule type="cellIs" dxfId="15" priority="74" operator="equal">
      <formula>"Atividade da Ação"</formula>
    </cfRule>
    <cfRule type="expression" priority="75">
      <formula>IF($E$13="Sub Ação","Sub Ação","")</formula>
    </cfRule>
  </conditionalFormatting>
  <conditionalFormatting sqref="E31">
    <cfRule type="expression" priority="73">
      <formula>IF($E$13="Sub Ação","Sub Ação","")</formula>
    </cfRule>
  </conditionalFormatting>
  <conditionalFormatting sqref="E31">
    <cfRule type="cellIs" dxfId="14" priority="71" operator="equal">
      <formula>"Atividade da Ação"</formula>
    </cfRule>
    <cfRule type="expression" priority="72">
      <formula>IF($E$13="Sub Ação","Sub Ação","")</formula>
    </cfRule>
  </conditionalFormatting>
  <conditionalFormatting sqref="E31">
    <cfRule type="expression" priority="70">
      <formula>IF($E$13="Sub Ação","Sub Ação","")</formula>
    </cfRule>
  </conditionalFormatting>
  <conditionalFormatting sqref="E31">
    <cfRule type="cellIs" dxfId="13" priority="68" operator="equal">
      <formula>"Atividade da Ação"</formula>
    </cfRule>
    <cfRule type="expression" priority="69">
      <formula>IF($E$13="Sub Ação","Sub Ação","")</formula>
    </cfRule>
  </conditionalFormatting>
  <conditionalFormatting sqref="E31">
    <cfRule type="expression" priority="67">
      <formula>IF($E$13="Sub Ação","Sub Ação","")</formula>
    </cfRule>
  </conditionalFormatting>
  <conditionalFormatting sqref="E31">
    <cfRule type="cellIs" dxfId="12" priority="65" operator="equal">
      <formula>"Atividade da Ação"</formula>
    </cfRule>
    <cfRule type="expression" priority="66">
      <formula>IF($E$13="Sub Ação","Sub Ação","")</formula>
    </cfRule>
  </conditionalFormatting>
  <conditionalFormatting sqref="E31">
    <cfRule type="expression" priority="64">
      <formula>IF($E$13="Sub Ação","Sub Ação","")</formula>
    </cfRule>
  </conditionalFormatting>
  <conditionalFormatting sqref="E31">
    <cfRule type="cellIs" dxfId="11" priority="62" operator="equal">
      <formula>"Atividade da Ação"</formula>
    </cfRule>
    <cfRule type="expression" priority="63">
      <formula>IF($E$13="Sub Ação","Sub Ação","")</formula>
    </cfRule>
  </conditionalFormatting>
  <conditionalFormatting sqref="E32">
    <cfRule type="expression" priority="37">
      <formula>IF($E$13="Sub Ação","Sub Ação","")</formula>
    </cfRule>
  </conditionalFormatting>
  <conditionalFormatting sqref="E32">
    <cfRule type="cellIs" dxfId="10" priority="35" operator="equal">
      <formula>"Atividade da Ação"</formula>
    </cfRule>
    <cfRule type="expression" priority="36">
      <formula>IF($E$13="Sub Ação","Sub Ação","")</formula>
    </cfRule>
  </conditionalFormatting>
  <conditionalFormatting sqref="E32">
    <cfRule type="expression" priority="34">
      <formula>IF($E$13="Sub Ação","Sub Ação","")</formula>
    </cfRule>
  </conditionalFormatting>
  <conditionalFormatting sqref="E32">
    <cfRule type="cellIs" dxfId="9" priority="32" operator="equal">
      <formula>"Atividade da Ação"</formula>
    </cfRule>
    <cfRule type="expression" priority="33">
      <formula>IF($E$13="Sub Ação","Sub Ação","")</formula>
    </cfRule>
  </conditionalFormatting>
  <conditionalFormatting sqref="E32">
    <cfRule type="expression" priority="31">
      <formula>IF($E$13="Sub Ação","Sub Ação","")</formula>
    </cfRule>
  </conditionalFormatting>
  <conditionalFormatting sqref="E32">
    <cfRule type="cellIs" dxfId="8" priority="29" operator="equal">
      <formula>"Atividade da Ação"</formula>
    </cfRule>
    <cfRule type="expression" priority="30">
      <formula>IF($E$13="Sub Ação","Sub Ação","")</formula>
    </cfRule>
  </conditionalFormatting>
  <conditionalFormatting sqref="E32">
    <cfRule type="expression" priority="28">
      <formula>IF($E$13="Sub Ação","Sub Ação","")</formula>
    </cfRule>
  </conditionalFormatting>
  <conditionalFormatting sqref="E32">
    <cfRule type="cellIs" dxfId="7" priority="26" operator="equal">
      <formula>"Atividade da Ação"</formula>
    </cfRule>
    <cfRule type="expression" priority="27">
      <formula>IF($E$13="Sub Ação","Sub Ação","")</formula>
    </cfRule>
  </conditionalFormatting>
  <conditionalFormatting sqref="J13">
    <cfRule type="expression" dxfId="6" priority="1">
      <formula>IF($E13="Atividade da Ação",1,"0")</formula>
    </cfRule>
  </conditionalFormatting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outlinePr summaryBelow="0" summaryRight="0"/>
  </sheetPr>
  <dimension ref="A1:B1005"/>
  <sheetViews>
    <sheetView showGridLines="0" workbookViewId="0">
      <selection sqref="A1:B1"/>
    </sheetView>
  </sheetViews>
  <sheetFormatPr defaultColWidth="14.42578125" defaultRowHeight="15.75" customHeight="1"/>
  <cols>
    <col min="1" max="1" width="29.85546875" style="142" customWidth="1"/>
    <col min="2" max="2" width="74.7109375" style="142" customWidth="1"/>
    <col min="3" max="16384" width="14.42578125" style="142"/>
  </cols>
  <sheetData>
    <row r="1" spans="1:2" ht="76.5" customHeight="1">
      <c r="A1" s="338" t="s">
        <v>605</v>
      </c>
      <c r="B1" s="254"/>
    </row>
    <row r="2" spans="1:2" ht="33.75" customHeight="1">
      <c r="A2" s="168" t="s">
        <v>604</v>
      </c>
      <c r="B2" s="167" t="s">
        <v>603</v>
      </c>
    </row>
    <row r="3" spans="1:2" ht="66" customHeight="1">
      <c r="A3" s="168" t="s">
        <v>602</v>
      </c>
      <c r="B3" s="167" t="s">
        <v>601</v>
      </c>
    </row>
    <row r="4" spans="1:2" ht="66" customHeight="1">
      <c r="A4" s="170" t="s">
        <v>600</v>
      </c>
      <c r="B4" s="167" t="s">
        <v>599</v>
      </c>
    </row>
    <row r="5" spans="1:2" ht="65.25" customHeight="1">
      <c r="A5" s="170" t="s">
        <v>598</v>
      </c>
      <c r="B5" s="167" t="s">
        <v>597</v>
      </c>
    </row>
    <row r="6" spans="1:2" ht="67.5" customHeight="1">
      <c r="A6" s="170" t="s">
        <v>596</v>
      </c>
      <c r="B6" s="169" t="s">
        <v>595</v>
      </c>
    </row>
    <row r="7" spans="1:2" ht="70.5" customHeight="1">
      <c r="A7" s="168" t="s">
        <v>594</v>
      </c>
      <c r="B7" s="167" t="s">
        <v>593</v>
      </c>
    </row>
    <row r="8" spans="1:2" ht="67.5" customHeight="1">
      <c r="A8" s="168" t="s">
        <v>592</v>
      </c>
      <c r="B8" s="167" t="s">
        <v>591</v>
      </c>
    </row>
    <row r="9" spans="1:2" ht="63.75" customHeight="1">
      <c r="A9" s="168" t="s">
        <v>590</v>
      </c>
      <c r="B9" s="169" t="s">
        <v>589</v>
      </c>
    </row>
    <row r="10" spans="1:2" ht="64.5" customHeight="1">
      <c r="A10" s="168" t="s">
        <v>588</v>
      </c>
      <c r="B10" s="167" t="s">
        <v>587</v>
      </c>
    </row>
    <row r="11" spans="1:2" ht="66.75" customHeight="1">
      <c r="A11" s="168" t="s">
        <v>586</v>
      </c>
      <c r="B11" s="167" t="s">
        <v>585</v>
      </c>
    </row>
    <row r="12" spans="1:2" ht="114.75">
      <c r="A12" s="184" t="s">
        <v>627</v>
      </c>
      <c r="B12" s="185" t="s">
        <v>628</v>
      </c>
    </row>
    <row r="13" spans="1:2" ht="114.75">
      <c r="A13" s="184" t="s">
        <v>630</v>
      </c>
      <c r="B13" s="185" t="s">
        <v>629</v>
      </c>
    </row>
    <row r="14" spans="1:2">
      <c r="B14" s="186"/>
    </row>
    <row r="15" spans="1:2">
      <c r="B15" s="186"/>
    </row>
    <row r="16" spans="1:2">
      <c r="B16" s="186"/>
    </row>
    <row r="17" spans="2:2">
      <c r="B17" s="186"/>
    </row>
    <row r="18" spans="2:2">
      <c r="B18" s="186"/>
    </row>
    <row r="19" spans="2:2">
      <c r="B19" s="186"/>
    </row>
    <row r="20" spans="2:2">
      <c r="B20" s="186"/>
    </row>
    <row r="21" spans="2:2" ht="12.75">
      <c r="B21" s="166"/>
    </row>
    <row r="22" spans="2:2" ht="12.75">
      <c r="B22" s="166"/>
    </row>
    <row r="23" spans="2:2" ht="12.75">
      <c r="B23" s="166"/>
    </row>
    <row r="24" spans="2:2" ht="12.75">
      <c r="B24" s="166"/>
    </row>
    <row r="25" spans="2:2" ht="12.75">
      <c r="B25" s="166"/>
    </row>
    <row r="26" spans="2:2" ht="12.75">
      <c r="B26" s="166"/>
    </row>
    <row r="27" spans="2:2" ht="12.75">
      <c r="B27" s="166"/>
    </row>
    <row r="28" spans="2:2" ht="12.75">
      <c r="B28" s="166"/>
    </row>
    <row r="29" spans="2:2" ht="12.75">
      <c r="B29" s="166"/>
    </row>
    <row r="30" spans="2:2" ht="12.75">
      <c r="B30" s="166"/>
    </row>
    <row r="31" spans="2:2" ht="12.75">
      <c r="B31" s="166"/>
    </row>
    <row r="32" spans="2:2" ht="12.75">
      <c r="B32" s="166"/>
    </row>
    <row r="33" spans="2:2" ht="12.75">
      <c r="B33" s="166"/>
    </row>
    <row r="34" spans="2:2" ht="12.75">
      <c r="B34" s="166"/>
    </row>
    <row r="35" spans="2:2" ht="12.75">
      <c r="B35" s="166"/>
    </row>
    <row r="36" spans="2:2" ht="12.75">
      <c r="B36" s="166"/>
    </row>
    <row r="37" spans="2:2" ht="12.75">
      <c r="B37" s="166"/>
    </row>
    <row r="38" spans="2:2" ht="12.75">
      <c r="B38" s="166"/>
    </row>
    <row r="39" spans="2:2" ht="12.75">
      <c r="B39" s="166"/>
    </row>
    <row r="40" spans="2:2" ht="12.75">
      <c r="B40" s="166"/>
    </row>
    <row r="41" spans="2:2" ht="12.75">
      <c r="B41" s="166"/>
    </row>
    <row r="42" spans="2:2" ht="12.75">
      <c r="B42" s="166"/>
    </row>
    <row r="43" spans="2:2" ht="12.75">
      <c r="B43" s="166"/>
    </row>
    <row r="44" spans="2:2" ht="12.75">
      <c r="B44" s="166"/>
    </row>
    <row r="45" spans="2:2" ht="12.75">
      <c r="B45" s="166"/>
    </row>
    <row r="46" spans="2:2" ht="12.75">
      <c r="B46" s="166"/>
    </row>
    <row r="47" spans="2:2" ht="12.75">
      <c r="B47" s="166"/>
    </row>
    <row r="48" spans="2:2" ht="12.75">
      <c r="B48" s="166"/>
    </row>
    <row r="49" spans="2:2" ht="12.75">
      <c r="B49" s="166"/>
    </row>
    <row r="50" spans="2:2" ht="12.75">
      <c r="B50" s="166"/>
    </row>
    <row r="51" spans="2:2" ht="12.75">
      <c r="B51" s="166"/>
    </row>
    <row r="52" spans="2:2" ht="12.75">
      <c r="B52" s="166"/>
    </row>
    <row r="53" spans="2:2" ht="12.75">
      <c r="B53" s="166"/>
    </row>
    <row r="54" spans="2:2" ht="12.75">
      <c r="B54" s="166"/>
    </row>
    <row r="55" spans="2:2" ht="12.75">
      <c r="B55" s="166"/>
    </row>
    <row r="56" spans="2:2" ht="12.75">
      <c r="B56" s="166"/>
    </row>
    <row r="57" spans="2:2" ht="12.75">
      <c r="B57" s="166"/>
    </row>
    <row r="58" spans="2:2" ht="12.75">
      <c r="B58" s="166"/>
    </row>
    <row r="59" spans="2:2" ht="12.75">
      <c r="B59" s="166"/>
    </row>
    <row r="60" spans="2:2" ht="12.75">
      <c r="B60" s="166"/>
    </row>
    <row r="61" spans="2:2" ht="12.75">
      <c r="B61" s="166"/>
    </row>
    <row r="62" spans="2:2" ht="12.75">
      <c r="B62" s="166"/>
    </row>
    <row r="63" spans="2:2" ht="12.75">
      <c r="B63" s="166"/>
    </row>
    <row r="64" spans="2:2" ht="12.75">
      <c r="B64" s="166"/>
    </row>
    <row r="65" spans="2:2" ht="12.75">
      <c r="B65" s="166"/>
    </row>
    <row r="66" spans="2:2" ht="12.75">
      <c r="B66" s="166"/>
    </row>
    <row r="67" spans="2:2" ht="12.75">
      <c r="B67" s="166"/>
    </row>
    <row r="68" spans="2:2" ht="12.75">
      <c r="B68" s="166"/>
    </row>
    <row r="69" spans="2:2" ht="12.75">
      <c r="B69" s="166"/>
    </row>
    <row r="70" spans="2:2" ht="12.75">
      <c r="B70" s="166"/>
    </row>
    <row r="71" spans="2:2" ht="12.75">
      <c r="B71" s="166"/>
    </row>
    <row r="72" spans="2:2" ht="12.75">
      <c r="B72" s="166"/>
    </row>
    <row r="73" spans="2:2" ht="12.75">
      <c r="B73" s="166"/>
    </row>
    <row r="74" spans="2:2" ht="12.75">
      <c r="B74" s="166"/>
    </row>
    <row r="75" spans="2:2" ht="12.75">
      <c r="B75" s="166"/>
    </row>
    <row r="76" spans="2:2" ht="12.75">
      <c r="B76" s="166"/>
    </row>
    <row r="77" spans="2:2" ht="12.75">
      <c r="B77" s="166"/>
    </row>
    <row r="78" spans="2:2" ht="12.75">
      <c r="B78" s="166"/>
    </row>
    <row r="79" spans="2:2" ht="12.75">
      <c r="B79" s="166"/>
    </row>
    <row r="80" spans="2:2" ht="12.75">
      <c r="B80" s="166"/>
    </row>
    <row r="81" spans="2:2" ht="12.75">
      <c r="B81" s="166"/>
    </row>
    <row r="82" spans="2:2" ht="12.75">
      <c r="B82" s="166"/>
    </row>
    <row r="83" spans="2:2" ht="12.75">
      <c r="B83" s="166"/>
    </row>
    <row r="84" spans="2:2" ht="12.75">
      <c r="B84" s="166"/>
    </row>
    <row r="85" spans="2:2" ht="12.75">
      <c r="B85" s="166"/>
    </row>
    <row r="86" spans="2:2" ht="12.75">
      <c r="B86" s="166"/>
    </row>
    <row r="87" spans="2:2" ht="12.75">
      <c r="B87" s="166"/>
    </row>
    <row r="88" spans="2:2" ht="12.75">
      <c r="B88" s="166"/>
    </row>
    <row r="89" spans="2:2" ht="12.75">
      <c r="B89" s="166"/>
    </row>
    <row r="90" spans="2:2" ht="12.75">
      <c r="B90" s="166"/>
    </row>
    <row r="91" spans="2:2" ht="12.75">
      <c r="B91" s="166"/>
    </row>
    <row r="92" spans="2:2" ht="12.75">
      <c r="B92" s="166"/>
    </row>
    <row r="93" spans="2:2" ht="12.75">
      <c r="B93" s="166"/>
    </row>
    <row r="94" spans="2:2" ht="12.75">
      <c r="B94" s="166"/>
    </row>
    <row r="95" spans="2:2" ht="12.75">
      <c r="B95" s="166"/>
    </row>
    <row r="96" spans="2:2" ht="12.75">
      <c r="B96" s="166"/>
    </row>
    <row r="97" spans="2:2" ht="12.75">
      <c r="B97" s="166"/>
    </row>
    <row r="98" spans="2:2" ht="12.75">
      <c r="B98" s="166"/>
    </row>
    <row r="99" spans="2:2" ht="12.75">
      <c r="B99" s="166"/>
    </row>
    <row r="100" spans="2:2" ht="12.75">
      <c r="B100" s="166"/>
    </row>
    <row r="101" spans="2:2" ht="12.75">
      <c r="B101" s="166"/>
    </row>
    <row r="102" spans="2:2" ht="12.75">
      <c r="B102" s="166"/>
    </row>
    <row r="103" spans="2:2" ht="12.75">
      <c r="B103" s="166"/>
    </row>
    <row r="104" spans="2:2" ht="12.75">
      <c r="B104" s="166"/>
    </row>
    <row r="105" spans="2:2" ht="12.75">
      <c r="B105" s="166"/>
    </row>
    <row r="106" spans="2:2" ht="12.75">
      <c r="B106" s="166"/>
    </row>
    <row r="107" spans="2:2" ht="12.75">
      <c r="B107" s="166"/>
    </row>
    <row r="108" spans="2:2" ht="12.75">
      <c r="B108" s="166"/>
    </row>
    <row r="109" spans="2:2" ht="12.75">
      <c r="B109" s="166"/>
    </row>
    <row r="110" spans="2:2" ht="12.75">
      <c r="B110" s="166"/>
    </row>
    <row r="111" spans="2:2" ht="12.75">
      <c r="B111" s="166"/>
    </row>
    <row r="112" spans="2:2" ht="12.75">
      <c r="B112" s="166"/>
    </row>
    <row r="113" spans="2:2" ht="12.75">
      <c r="B113" s="166"/>
    </row>
    <row r="114" spans="2:2" ht="12.75">
      <c r="B114" s="166"/>
    </row>
    <row r="115" spans="2:2" ht="12.75">
      <c r="B115" s="166"/>
    </row>
    <row r="116" spans="2:2" ht="12.75">
      <c r="B116" s="166"/>
    </row>
    <row r="117" spans="2:2" ht="12.75">
      <c r="B117" s="166"/>
    </row>
    <row r="118" spans="2:2" ht="12.75">
      <c r="B118" s="166"/>
    </row>
    <row r="119" spans="2:2" ht="12.75">
      <c r="B119" s="166"/>
    </row>
    <row r="120" spans="2:2" ht="12.75">
      <c r="B120" s="166"/>
    </row>
    <row r="121" spans="2:2" ht="12.75">
      <c r="B121" s="166"/>
    </row>
    <row r="122" spans="2:2" ht="12.75">
      <c r="B122" s="166"/>
    </row>
    <row r="123" spans="2:2" ht="12.75">
      <c r="B123" s="166"/>
    </row>
    <row r="124" spans="2:2" ht="12.75">
      <c r="B124" s="166"/>
    </row>
    <row r="125" spans="2:2" ht="12.75">
      <c r="B125" s="166"/>
    </row>
    <row r="126" spans="2:2" ht="12.75">
      <c r="B126" s="166"/>
    </row>
    <row r="127" spans="2:2" ht="12.75">
      <c r="B127" s="166"/>
    </row>
    <row r="128" spans="2:2" ht="12.75">
      <c r="B128" s="166"/>
    </row>
    <row r="129" spans="2:2" ht="12.75">
      <c r="B129" s="166"/>
    </row>
    <row r="130" spans="2:2" ht="12.75">
      <c r="B130" s="166"/>
    </row>
    <row r="131" spans="2:2" ht="12.75">
      <c r="B131" s="166"/>
    </row>
    <row r="132" spans="2:2" ht="12.75">
      <c r="B132" s="166"/>
    </row>
    <row r="133" spans="2:2" ht="12.75">
      <c r="B133" s="166"/>
    </row>
    <row r="134" spans="2:2" ht="12.75">
      <c r="B134" s="166"/>
    </row>
    <row r="135" spans="2:2" ht="12.75">
      <c r="B135" s="166"/>
    </row>
    <row r="136" spans="2:2" ht="12.75">
      <c r="B136" s="166"/>
    </row>
    <row r="137" spans="2:2" ht="12.75">
      <c r="B137" s="166"/>
    </row>
    <row r="138" spans="2:2" ht="12.75">
      <c r="B138" s="166"/>
    </row>
    <row r="139" spans="2:2" ht="12.75">
      <c r="B139" s="166"/>
    </row>
    <row r="140" spans="2:2" ht="12.75">
      <c r="B140" s="166"/>
    </row>
    <row r="141" spans="2:2" ht="12.75">
      <c r="B141" s="166"/>
    </row>
    <row r="142" spans="2:2" ht="12.75">
      <c r="B142" s="166"/>
    </row>
    <row r="143" spans="2:2" ht="12.75">
      <c r="B143" s="166"/>
    </row>
    <row r="144" spans="2:2" ht="12.75">
      <c r="B144" s="166"/>
    </row>
    <row r="145" spans="2:2" ht="12.75">
      <c r="B145" s="166"/>
    </row>
    <row r="146" spans="2:2" ht="12.75">
      <c r="B146" s="166"/>
    </row>
    <row r="147" spans="2:2" ht="12.75">
      <c r="B147" s="166"/>
    </row>
    <row r="148" spans="2:2" ht="12.75">
      <c r="B148" s="166"/>
    </row>
    <row r="149" spans="2:2" ht="12.75">
      <c r="B149" s="166"/>
    </row>
    <row r="150" spans="2:2" ht="12.75">
      <c r="B150" s="166"/>
    </row>
    <row r="151" spans="2:2" ht="12.75">
      <c r="B151" s="166"/>
    </row>
    <row r="152" spans="2:2" ht="12.75">
      <c r="B152" s="166"/>
    </row>
    <row r="153" spans="2:2" ht="12.75">
      <c r="B153" s="166"/>
    </row>
    <row r="154" spans="2:2" ht="12.75">
      <c r="B154" s="166"/>
    </row>
    <row r="155" spans="2:2" ht="12.75">
      <c r="B155" s="166"/>
    </row>
    <row r="156" spans="2:2" ht="12.75">
      <c r="B156" s="166"/>
    </row>
    <row r="157" spans="2:2" ht="12.75">
      <c r="B157" s="166"/>
    </row>
    <row r="158" spans="2:2" ht="12.75">
      <c r="B158" s="166"/>
    </row>
    <row r="159" spans="2:2" ht="12.75">
      <c r="B159" s="166"/>
    </row>
    <row r="160" spans="2:2" ht="12.75">
      <c r="B160" s="166"/>
    </row>
    <row r="161" spans="2:2" ht="12.75">
      <c r="B161" s="166"/>
    </row>
    <row r="162" spans="2:2" ht="12.75">
      <c r="B162" s="166"/>
    </row>
    <row r="163" spans="2:2" ht="12.75">
      <c r="B163" s="166"/>
    </row>
    <row r="164" spans="2:2" ht="12.75">
      <c r="B164" s="166"/>
    </row>
    <row r="165" spans="2:2" ht="12.75">
      <c r="B165" s="166"/>
    </row>
    <row r="166" spans="2:2" ht="12.75">
      <c r="B166" s="166"/>
    </row>
    <row r="167" spans="2:2" ht="12.75">
      <c r="B167" s="166"/>
    </row>
    <row r="168" spans="2:2" ht="12.75">
      <c r="B168" s="166"/>
    </row>
    <row r="169" spans="2:2" ht="12.75">
      <c r="B169" s="166"/>
    </row>
    <row r="170" spans="2:2" ht="12.75">
      <c r="B170" s="166"/>
    </row>
    <row r="171" spans="2:2" ht="12.75">
      <c r="B171" s="166"/>
    </row>
    <row r="172" spans="2:2" ht="12.75">
      <c r="B172" s="166"/>
    </row>
    <row r="173" spans="2:2" ht="12.75">
      <c r="B173" s="166"/>
    </row>
    <row r="174" spans="2:2" ht="12.75">
      <c r="B174" s="166"/>
    </row>
    <row r="175" spans="2:2" ht="12.75">
      <c r="B175" s="166"/>
    </row>
    <row r="176" spans="2:2" ht="12.75">
      <c r="B176" s="166"/>
    </row>
    <row r="177" spans="2:2" ht="12.75">
      <c r="B177" s="166"/>
    </row>
    <row r="178" spans="2:2" ht="12.75">
      <c r="B178" s="166"/>
    </row>
    <row r="179" spans="2:2" ht="12.75">
      <c r="B179" s="166"/>
    </row>
    <row r="180" spans="2:2" ht="12.75">
      <c r="B180" s="166"/>
    </row>
    <row r="181" spans="2:2" ht="12.75">
      <c r="B181" s="166"/>
    </row>
    <row r="182" spans="2:2" ht="12.75">
      <c r="B182" s="166"/>
    </row>
    <row r="183" spans="2:2" ht="12.75">
      <c r="B183" s="166"/>
    </row>
    <row r="184" spans="2:2" ht="12.75">
      <c r="B184" s="166"/>
    </row>
    <row r="185" spans="2:2" ht="12.75">
      <c r="B185" s="166"/>
    </row>
    <row r="186" spans="2:2" ht="12.75">
      <c r="B186" s="166"/>
    </row>
    <row r="187" spans="2:2" ht="12.75">
      <c r="B187" s="166"/>
    </row>
    <row r="188" spans="2:2" ht="12.75">
      <c r="B188" s="166"/>
    </row>
    <row r="189" spans="2:2" ht="12.75">
      <c r="B189" s="166"/>
    </row>
    <row r="190" spans="2:2" ht="12.75">
      <c r="B190" s="166"/>
    </row>
    <row r="191" spans="2:2" ht="12.75">
      <c r="B191" s="166"/>
    </row>
    <row r="192" spans="2:2" ht="12.75">
      <c r="B192" s="166"/>
    </row>
    <row r="193" spans="2:2" ht="12.75">
      <c r="B193" s="166"/>
    </row>
    <row r="194" spans="2:2" ht="12.75">
      <c r="B194" s="166"/>
    </row>
    <row r="195" spans="2:2" ht="12.75">
      <c r="B195" s="166"/>
    </row>
    <row r="196" spans="2:2" ht="12.75">
      <c r="B196" s="166"/>
    </row>
    <row r="197" spans="2:2" ht="12.75">
      <c r="B197" s="166"/>
    </row>
    <row r="198" spans="2:2" ht="12.75">
      <c r="B198" s="166"/>
    </row>
    <row r="199" spans="2:2" ht="12.75">
      <c r="B199" s="166"/>
    </row>
    <row r="200" spans="2:2" ht="12.75">
      <c r="B200" s="166"/>
    </row>
    <row r="201" spans="2:2" ht="12.75">
      <c r="B201" s="166"/>
    </row>
    <row r="202" spans="2:2" ht="12.75">
      <c r="B202" s="166"/>
    </row>
    <row r="203" spans="2:2" ht="12.75">
      <c r="B203" s="166"/>
    </row>
    <row r="204" spans="2:2" ht="12.75">
      <c r="B204" s="166"/>
    </row>
    <row r="205" spans="2:2" ht="12.75">
      <c r="B205" s="166"/>
    </row>
    <row r="206" spans="2:2" ht="12.75">
      <c r="B206" s="166"/>
    </row>
    <row r="207" spans="2:2" ht="12.75">
      <c r="B207" s="166"/>
    </row>
    <row r="208" spans="2:2" ht="12.75">
      <c r="B208" s="166"/>
    </row>
    <row r="209" spans="2:2" ht="12.75">
      <c r="B209" s="166"/>
    </row>
    <row r="210" spans="2:2" ht="12.75">
      <c r="B210" s="166"/>
    </row>
    <row r="211" spans="2:2" ht="12.75">
      <c r="B211" s="166"/>
    </row>
    <row r="212" spans="2:2" ht="12.75">
      <c r="B212" s="166"/>
    </row>
    <row r="213" spans="2:2" ht="12.75">
      <c r="B213" s="166"/>
    </row>
    <row r="214" spans="2:2" ht="12.75">
      <c r="B214" s="166"/>
    </row>
    <row r="215" spans="2:2" ht="12.75">
      <c r="B215" s="166"/>
    </row>
    <row r="216" spans="2:2" ht="12.75">
      <c r="B216" s="166"/>
    </row>
    <row r="217" spans="2:2" ht="12.75">
      <c r="B217" s="166"/>
    </row>
    <row r="218" spans="2:2" ht="12.75">
      <c r="B218" s="166"/>
    </row>
    <row r="219" spans="2:2" ht="12.75">
      <c r="B219" s="166"/>
    </row>
    <row r="220" spans="2:2" ht="12.75">
      <c r="B220" s="166"/>
    </row>
    <row r="221" spans="2:2" ht="12.75">
      <c r="B221" s="166"/>
    </row>
    <row r="222" spans="2:2" ht="12.75">
      <c r="B222" s="166"/>
    </row>
    <row r="223" spans="2:2" ht="12.75">
      <c r="B223" s="166"/>
    </row>
    <row r="224" spans="2:2" ht="12.75">
      <c r="B224" s="166"/>
    </row>
    <row r="225" spans="2:2" ht="12.75">
      <c r="B225" s="166"/>
    </row>
    <row r="226" spans="2:2" ht="12.75">
      <c r="B226" s="166"/>
    </row>
    <row r="227" spans="2:2" ht="12.75">
      <c r="B227" s="166"/>
    </row>
    <row r="228" spans="2:2" ht="12.75">
      <c r="B228" s="166"/>
    </row>
    <row r="229" spans="2:2" ht="12.75">
      <c r="B229" s="166"/>
    </row>
    <row r="230" spans="2:2" ht="12.75">
      <c r="B230" s="166"/>
    </row>
    <row r="231" spans="2:2" ht="12.75">
      <c r="B231" s="166"/>
    </row>
    <row r="232" spans="2:2" ht="12.75">
      <c r="B232" s="166"/>
    </row>
    <row r="233" spans="2:2" ht="12.75">
      <c r="B233" s="166"/>
    </row>
    <row r="234" spans="2:2" ht="12.75">
      <c r="B234" s="166"/>
    </row>
    <row r="235" spans="2:2" ht="12.75">
      <c r="B235" s="166"/>
    </row>
    <row r="236" spans="2:2" ht="12.75">
      <c r="B236" s="166"/>
    </row>
    <row r="237" spans="2:2" ht="12.75">
      <c r="B237" s="166"/>
    </row>
    <row r="238" spans="2:2" ht="12.75">
      <c r="B238" s="166"/>
    </row>
    <row r="239" spans="2:2" ht="12.75">
      <c r="B239" s="166"/>
    </row>
    <row r="240" spans="2:2" ht="12.75">
      <c r="B240" s="166"/>
    </row>
    <row r="241" spans="2:2" ht="12.75">
      <c r="B241" s="166"/>
    </row>
    <row r="242" spans="2:2" ht="12.75">
      <c r="B242" s="166"/>
    </row>
    <row r="243" spans="2:2" ht="12.75">
      <c r="B243" s="166"/>
    </row>
    <row r="244" spans="2:2" ht="12.75">
      <c r="B244" s="166"/>
    </row>
    <row r="245" spans="2:2" ht="12.75">
      <c r="B245" s="166"/>
    </row>
    <row r="246" spans="2:2" ht="12.75">
      <c r="B246" s="166"/>
    </row>
    <row r="247" spans="2:2" ht="12.75">
      <c r="B247" s="166"/>
    </row>
    <row r="248" spans="2:2" ht="12.75">
      <c r="B248" s="166"/>
    </row>
    <row r="249" spans="2:2" ht="12.75">
      <c r="B249" s="166"/>
    </row>
    <row r="250" spans="2:2" ht="12.75">
      <c r="B250" s="166"/>
    </row>
    <row r="251" spans="2:2" ht="12.75">
      <c r="B251" s="166"/>
    </row>
    <row r="252" spans="2:2" ht="12.75">
      <c r="B252" s="166"/>
    </row>
    <row r="253" spans="2:2" ht="12.75">
      <c r="B253" s="166"/>
    </row>
    <row r="254" spans="2:2" ht="12.75">
      <c r="B254" s="166"/>
    </row>
    <row r="255" spans="2:2" ht="12.75">
      <c r="B255" s="166"/>
    </row>
    <row r="256" spans="2:2" ht="12.75">
      <c r="B256" s="166"/>
    </row>
    <row r="257" spans="2:2" ht="12.75">
      <c r="B257" s="166"/>
    </row>
    <row r="258" spans="2:2" ht="12.75">
      <c r="B258" s="166"/>
    </row>
    <row r="259" spans="2:2" ht="12.75">
      <c r="B259" s="166"/>
    </row>
    <row r="260" spans="2:2" ht="12.75">
      <c r="B260" s="166"/>
    </row>
    <row r="261" spans="2:2" ht="12.75">
      <c r="B261" s="166"/>
    </row>
    <row r="262" spans="2:2" ht="12.75">
      <c r="B262" s="166"/>
    </row>
    <row r="263" spans="2:2" ht="12.75">
      <c r="B263" s="166"/>
    </row>
    <row r="264" spans="2:2" ht="12.75">
      <c r="B264" s="166"/>
    </row>
    <row r="265" spans="2:2" ht="12.75">
      <c r="B265" s="166"/>
    </row>
    <row r="266" spans="2:2" ht="12.75">
      <c r="B266" s="166"/>
    </row>
    <row r="267" spans="2:2" ht="12.75">
      <c r="B267" s="166"/>
    </row>
    <row r="268" spans="2:2" ht="12.75">
      <c r="B268" s="166"/>
    </row>
    <row r="269" spans="2:2" ht="12.75">
      <c r="B269" s="166"/>
    </row>
    <row r="270" spans="2:2" ht="12.75">
      <c r="B270" s="166"/>
    </row>
    <row r="271" spans="2:2" ht="12.75">
      <c r="B271" s="166"/>
    </row>
    <row r="272" spans="2:2" ht="12.75">
      <c r="B272" s="166"/>
    </row>
    <row r="273" spans="2:2" ht="12.75">
      <c r="B273" s="166"/>
    </row>
    <row r="274" spans="2:2" ht="12.75">
      <c r="B274" s="166"/>
    </row>
    <row r="275" spans="2:2" ht="12.75">
      <c r="B275" s="166"/>
    </row>
    <row r="276" spans="2:2" ht="12.75">
      <c r="B276" s="166"/>
    </row>
    <row r="277" spans="2:2" ht="12.75">
      <c r="B277" s="166"/>
    </row>
    <row r="278" spans="2:2" ht="12.75">
      <c r="B278" s="166"/>
    </row>
    <row r="279" spans="2:2" ht="12.75">
      <c r="B279" s="166"/>
    </row>
    <row r="280" spans="2:2" ht="12.75">
      <c r="B280" s="166"/>
    </row>
    <row r="281" spans="2:2" ht="12.75">
      <c r="B281" s="166"/>
    </row>
    <row r="282" spans="2:2" ht="12.75">
      <c r="B282" s="166"/>
    </row>
    <row r="283" spans="2:2" ht="12.75">
      <c r="B283" s="166"/>
    </row>
    <row r="284" spans="2:2" ht="12.75">
      <c r="B284" s="166"/>
    </row>
    <row r="285" spans="2:2" ht="12.75">
      <c r="B285" s="166"/>
    </row>
    <row r="286" spans="2:2" ht="12.75">
      <c r="B286" s="166"/>
    </row>
    <row r="287" spans="2:2" ht="12.75">
      <c r="B287" s="166"/>
    </row>
    <row r="288" spans="2:2" ht="12.75">
      <c r="B288" s="166"/>
    </row>
    <row r="289" spans="2:2" ht="12.75">
      <c r="B289" s="166"/>
    </row>
    <row r="290" spans="2:2" ht="12.75">
      <c r="B290" s="166"/>
    </row>
    <row r="291" spans="2:2" ht="12.75">
      <c r="B291" s="166"/>
    </row>
    <row r="292" spans="2:2" ht="12.75">
      <c r="B292" s="166"/>
    </row>
    <row r="293" spans="2:2" ht="12.75">
      <c r="B293" s="166"/>
    </row>
    <row r="294" spans="2:2" ht="12.75">
      <c r="B294" s="166"/>
    </row>
    <row r="295" spans="2:2" ht="12.75">
      <c r="B295" s="166"/>
    </row>
    <row r="296" spans="2:2" ht="12.75">
      <c r="B296" s="166"/>
    </row>
    <row r="297" spans="2:2" ht="12.75">
      <c r="B297" s="166"/>
    </row>
    <row r="298" spans="2:2" ht="12.75">
      <c r="B298" s="166"/>
    </row>
    <row r="299" spans="2:2" ht="12.75">
      <c r="B299" s="166"/>
    </row>
    <row r="300" spans="2:2" ht="12.75">
      <c r="B300" s="166"/>
    </row>
    <row r="301" spans="2:2" ht="12.75">
      <c r="B301" s="166"/>
    </row>
    <row r="302" spans="2:2" ht="12.75">
      <c r="B302" s="166"/>
    </row>
    <row r="303" spans="2:2" ht="12.75">
      <c r="B303" s="166"/>
    </row>
    <row r="304" spans="2:2" ht="12.75">
      <c r="B304" s="166"/>
    </row>
    <row r="305" spans="2:2" ht="12.75">
      <c r="B305" s="166"/>
    </row>
    <row r="306" spans="2:2" ht="12.75">
      <c r="B306" s="166"/>
    </row>
    <row r="307" spans="2:2" ht="12.75">
      <c r="B307" s="166"/>
    </row>
    <row r="308" spans="2:2" ht="12.75">
      <c r="B308" s="166"/>
    </row>
    <row r="309" spans="2:2" ht="12.75">
      <c r="B309" s="166"/>
    </row>
    <row r="310" spans="2:2" ht="12.75">
      <c r="B310" s="166"/>
    </row>
    <row r="311" spans="2:2" ht="12.75">
      <c r="B311" s="166"/>
    </row>
    <row r="312" spans="2:2" ht="12.75">
      <c r="B312" s="166"/>
    </row>
    <row r="313" spans="2:2" ht="12.75">
      <c r="B313" s="166"/>
    </row>
    <row r="314" spans="2:2" ht="12.75">
      <c r="B314" s="166"/>
    </row>
    <row r="315" spans="2:2" ht="12.75">
      <c r="B315" s="166"/>
    </row>
    <row r="316" spans="2:2" ht="12.75">
      <c r="B316" s="166"/>
    </row>
    <row r="317" spans="2:2" ht="12.75">
      <c r="B317" s="166"/>
    </row>
    <row r="318" spans="2:2" ht="12.75">
      <c r="B318" s="166"/>
    </row>
    <row r="319" spans="2:2" ht="12.75">
      <c r="B319" s="166"/>
    </row>
    <row r="320" spans="2:2" ht="12.75">
      <c r="B320" s="166"/>
    </row>
    <row r="321" spans="2:2" ht="12.75">
      <c r="B321" s="166"/>
    </row>
    <row r="322" spans="2:2" ht="12.75">
      <c r="B322" s="166"/>
    </row>
    <row r="323" spans="2:2" ht="12.75">
      <c r="B323" s="166"/>
    </row>
    <row r="324" spans="2:2" ht="12.75">
      <c r="B324" s="166"/>
    </row>
    <row r="325" spans="2:2" ht="12.75">
      <c r="B325" s="166"/>
    </row>
    <row r="326" spans="2:2" ht="12.75">
      <c r="B326" s="166"/>
    </row>
    <row r="327" spans="2:2" ht="12.75">
      <c r="B327" s="166"/>
    </row>
    <row r="328" spans="2:2" ht="12.75">
      <c r="B328" s="166"/>
    </row>
    <row r="329" spans="2:2" ht="12.75">
      <c r="B329" s="166"/>
    </row>
    <row r="330" spans="2:2" ht="12.75">
      <c r="B330" s="166"/>
    </row>
    <row r="331" spans="2:2" ht="12.75">
      <c r="B331" s="166"/>
    </row>
    <row r="332" spans="2:2" ht="12.75">
      <c r="B332" s="166"/>
    </row>
    <row r="333" spans="2:2" ht="12.75">
      <c r="B333" s="166"/>
    </row>
    <row r="334" spans="2:2" ht="12.75">
      <c r="B334" s="166"/>
    </row>
    <row r="335" spans="2:2" ht="12.75">
      <c r="B335" s="166"/>
    </row>
    <row r="336" spans="2:2" ht="12.75">
      <c r="B336" s="166"/>
    </row>
    <row r="337" spans="2:2" ht="12.75">
      <c r="B337" s="166"/>
    </row>
    <row r="338" spans="2:2" ht="12.75">
      <c r="B338" s="166"/>
    </row>
    <row r="339" spans="2:2" ht="12.75">
      <c r="B339" s="166"/>
    </row>
    <row r="340" spans="2:2" ht="12.75">
      <c r="B340" s="166"/>
    </row>
    <row r="341" spans="2:2" ht="12.75">
      <c r="B341" s="166"/>
    </row>
    <row r="342" spans="2:2" ht="12.75">
      <c r="B342" s="166"/>
    </row>
    <row r="343" spans="2:2" ht="12.75">
      <c r="B343" s="166"/>
    </row>
    <row r="344" spans="2:2" ht="12.75">
      <c r="B344" s="166"/>
    </row>
    <row r="345" spans="2:2" ht="12.75">
      <c r="B345" s="166"/>
    </row>
    <row r="346" spans="2:2" ht="12.75">
      <c r="B346" s="166"/>
    </row>
    <row r="347" spans="2:2" ht="12.75">
      <c r="B347" s="166"/>
    </row>
    <row r="348" spans="2:2" ht="12.75">
      <c r="B348" s="166"/>
    </row>
    <row r="349" spans="2:2" ht="12.75">
      <c r="B349" s="166"/>
    </row>
    <row r="350" spans="2:2" ht="12.75">
      <c r="B350" s="166"/>
    </row>
    <row r="351" spans="2:2" ht="12.75">
      <c r="B351" s="166"/>
    </row>
    <row r="352" spans="2:2" ht="12.75">
      <c r="B352" s="166"/>
    </row>
    <row r="353" spans="2:2" ht="12.75">
      <c r="B353" s="166"/>
    </row>
    <row r="354" spans="2:2" ht="12.75">
      <c r="B354" s="166"/>
    </row>
    <row r="355" spans="2:2" ht="12.75">
      <c r="B355" s="166"/>
    </row>
    <row r="356" spans="2:2" ht="12.75">
      <c r="B356" s="166"/>
    </row>
    <row r="357" spans="2:2" ht="12.75">
      <c r="B357" s="166"/>
    </row>
    <row r="358" spans="2:2" ht="12.75">
      <c r="B358" s="166"/>
    </row>
    <row r="359" spans="2:2" ht="12.75">
      <c r="B359" s="166"/>
    </row>
    <row r="360" spans="2:2" ht="12.75">
      <c r="B360" s="166"/>
    </row>
    <row r="361" spans="2:2" ht="12.75">
      <c r="B361" s="166"/>
    </row>
    <row r="362" spans="2:2" ht="12.75">
      <c r="B362" s="166"/>
    </row>
    <row r="363" spans="2:2" ht="12.75">
      <c r="B363" s="166"/>
    </row>
    <row r="364" spans="2:2" ht="12.75">
      <c r="B364" s="166"/>
    </row>
    <row r="365" spans="2:2" ht="12.75">
      <c r="B365" s="166"/>
    </row>
    <row r="366" spans="2:2" ht="12.75">
      <c r="B366" s="166"/>
    </row>
    <row r="367" spans="2:2" ht="12.75">
      <c r="B367" s="166"/>
    </row>
    <row r="368" spans="2:2" ht="12.75">
      <c r="B368" s="166"/>
    </row>
    <row r="369" spans="2:2" ht="12.75">
      <c r="B369" s="166"/>
    </row>
    <row r="370" spans="2:2" ht="12.75">
      <c r="B370" s="166"/>
    </row>
    <row r="371" spans="2:2" ht="12.75">
      <c r="B371" s="166"/>
    </row>
    <row r="372" spans="2:2" ht="12.75">
      <c r="B372" s="166"/>
    </row>
    <row r="373" spans="2:2" ht="12.75">
      <c r="B373" s="166"/>
    </row>
    <row r="374" spans="2:2" ht="12.75">
      <c r="B374" s="166"/>
    </row>
    <row r="375" spans="2:2" ht="12.75">
      <c r="B375" s="166"/>
    </row>
    <row r="376" spans="2:2" ht="12.75">
      <c r="B376" s="166"/>
    </row>
    <row r="377" spans="2:2" ht="12.75">
      <c r="B377" s="166"/>
    </row>
    <row r="378" spans="2:2" ht="12.75">
      <c r="B378" s="166"/>
    </row>
    <row r="379" spans="2:2" ht="12.75">
      <c r="B379" s="166"/>
    </row>
    <row r="380" spans="2:2" ht="12.75">
      <c r="B380" s="166"/>
    </row>
    <row r="381" spans="2:2" ht="12.75">
      <c r="B381" s="166"/>
    </row>
    <row r="382" spans="2:2" ht="12.75">
      <c r="B382" s="166"/>
    </row>
    <row r="383" spans="2:2" ht="12.75">
      <c r="B383" s="166"/>
    </row>
    <row r="384" spans="2:2" ht="12.75">
      <c r="B384" s="166"/>
    </row>
    <row r="385" spans="2:2" ht="12.75">
      <c r="B385" s="166"/>
    </row>
    <row r="386" spans="2:2" ht="12.75">
      <c r="B386" s="166"/>
    </row>
    <row r="387" spans="2:2" ht="12.75">
      <c r="B387" s="166"/>
    </row>
    <row r="388" spans="2:2" ht="12.75">
      <c r="B388" s="166"/>
    </row>
    <row r="389" spans="2:2" ht="12.75">
      <c r="B389" s="166"/>
    </row>
    <row r="390" spans="2:2" ht="12.75">
      <c r="B390" s="166"/>
    </row>
    <row r="391" spans="2:2" ht="12.75">
      <c r="B391" s="166"/>
    </row>
    <row r="392" spans="2:2" ht="12.75">
      <c r="B392" s="166"/>
    </row>
    <row r="393" spans="2:2" ht="12.75">
      <c r="B393" s="166"/>
    </row>
    <row r="394" spans="2:2" ht="12.75">
      <c r="B394" s="166"/>
    </row>
    <row r="395" spans="2:2" ht="12.75">
      <c r="B395" s="166"/>
    </row>
    <row r="396" spans="2:2" ht="12.75">
      <c r="B396" s="166"/>
    </row>
    <row r="397" spans="2:2" ht="12.75">
      <c r="B397" s="166"/>
    </row>
    <row r="398" spans="2:2" ht="12.75">
      <c r="B398" s="166"/>
    </row>
    <row r="399" spans="2:2" ht="12.75">
      <c r="B399" s="166"/>
    </row>
    <row r="400" spans="2:2" ht="12.75">
      <c r="B400" s="166"/>
    </row>
    <row r="401" spans="2:2" ht="12.75">
      <c r="B401" s="166"/>
    </row>
    <row r="402" spans="2:2" ht="12.75">
      <c r="B402" s="166"/>
    </row>
    <row r="403" spans="2:2" ht="12.75">
      <c r="B403" s="166"/>
    </row>
    <row r="404" spans="2:2" ht="12.75">
      <c r="B404" s="166"/>
    </row>
    <row r="405" spans="2:2" ht="12.75">
      <c r="B405" s="166"/>
    </row>
    <row r="406" spans="2:2" ht="12.75">
      <c r="B406" s="166"/>
    </row>
    <row r="407" spans="2:2" ht="12.75">
      <c r="B407" s="166"/>
    </row>
    <row r="408" spans="2:2" ht="12.75">
      <c r="B408" s="166"/>
    </row>
    <row r="409" spans="2:2" ht="12.75">
      <c r="B409" s="166"/>
    </row>
    <row r="410" spans="2:2" ht="12.75">
      <c r="B410" s="166"/>
    </row>
    <row r="411" spans="2:2" ht="12.75">
      <c r="B411" s="166"/>
    </row>
    <row r="412" spans="2:2" ht="12.75">
      <c r="B412" s="166"/>
    </row>
    <row r="413" spans="2:2" ht="12.75">
      <c r="B413" s="166"/>
    </row>
    <row r="414" spans="2:2" ht="12.75">
      <c r="B414" s="166"/>
    </row>
    <row r="415" spans="2:2" ht="12.75">
      <c r="B415" s="166"/>
    </row>
    <row r="416" spans="2:2" ht="12.75">
      <c r="B416" s="166"/>
    </row>
    <row r="417" spans="2:2" ht="12.75">
      <c r="B417" s="166"/>
    </row>
    <row r="418" spans="2:2" ht="12.75">
      <c r="B418" s="166"/>
    </row>
    <row r="419" spans="2:2" ht="12.75">
      <c r="B419" s="166"/>
    </row>
    <row r="420" spans="2:2" ht="12.75">
      <c r="B420" s="166"/>
    </row>
    <row r="421" spans="2:2" ht="12.75">
      <c r="B421" s="166"/>
    </row>
    <row r="422" spans="2:2" ht="12.75">
      <c r="B422" s="166"/>
    </row>
    <row r="423" spans="2:2" ht="12.75">
      <c r="B423" s="166"/>
    </row>
    <row r="424" spans="2:2" ht="12.75">
      <c r="B424" s="166"/>
    </row>
    <row r="425" spans="2:2" ht="12.75">
      <c r="B425" s="166"/>
    </row>
    <row r="426" spans="2:2" ht="12.75">
      <c r="B426" s="166"/>
    </row>
    <row r="427" spans="2:2" ht="12.75">
      <c r="B427" s="166"/>
    </row>
    <row r="428" spans="2:2" ht="12.75">
      <c r="B428" s="166"/>
    </row>
    <row r="429" spans="2:2" ht="12.75">
      <c r="B429" s="166"/>
    </row>
    <row r="430" spans="2:2" ht="12.75">
      <c r="B430" s="166"/>
    </row>
    <row r="431" spans="2:2" ht="12.75">
      <c r="B431" s="166"/>
    </row>
    <row r="432" spans="2:2" ht="12.75">
      <c r="B432" s="166"/>
    </row>
    <row r="433" spans="2:2" ht="12.75">
      <c r="B433" s="166"/>
    </row>
    <row r="434" spans="2:2" ht="12.75">
      <c r="B434" s="166"/>
    </row>
    <row r="435" spans="2:2" ht="12.75">
      <c r="B435" s="166"/>
    </row>
    <row r="436" spans="2:2" ht="12.75">
      <c r="B436" s="166"/>
    </row>
    <row r="437" spans="2:2" ht="12.75">
      <c r="B437" s="166"/>
    </row>
    <row r="438" spans="2:2" ht="12.75">
      <c r="B438" s="166"/>
    </row>
    <row r="439" spans="2:2" ht="12.75">
      <c r="B439" s="166"/>
    </row>
    <row r="440" spans="2:2" ht="12.75">
      <c r="B440" s="166"/>
    </row>
    <row r="441" spans="2:2" ht="12.75">
      <c r="B441" s="166"/>
    </row>
    <row r="442" spans="2:2" ht="12.75">
      <c r="B442" s="166"/>
    </row>
    <row r="443" spans="2:2" ht="12.75">
      <c r="B443" s="166"/>
    </row>
    <row r="444" spans="2:2" ht="12.75">
      <c r="B444" s="166"/>
    </row>
    <row r="445" spans="2:2" ht="12.75">
      <c r="B445" s="166"/>
    </row>
    <row r="446" spans="2:2" ht="12.75">
      <c r="B446" s="166"/>
    </row>
    <row r="447" spans="2:2" ht="12.75">
      <c r="B447" s="166"/>
    </row>
    <row r="448" spans="2:2" ht="12.75">
      <c r="B448" s="166"/>
    </row>
    <row r="449" spans="2:2" ht="12.75">
      <c r="B449" s="166"/>
    </row>
    <row r="450" spans="2:2" ht="12.75">
      <c r="B450" s="166"/>
    </row>
    <row r="451" spans="2:2" ht="12.75">
      <c r="B451" s="166"/>
    </row>
    <row r="452" spans="2:2" ht="12.75">
      <c r="B452" s="166"/>
    </row>
    <row r="453" spans="2:2" ht="12.75">
      <c r="B453" s="166"/>
    </row>
    <row r="454" spans="2:2" ht="12.75">
      <c r="B454" s="166"/>
    </row>
    <row r="455" spans="2:2" ht="12.75">
      <c r="B455" s="166"/>
    </row>
    <row r="456" spans="2:2" ht="12.75">
      <c r="B456" s="166"/>
    </row>
    <row r="457" spans="2:2" ht="12.75">
      <c r="B457" s="166"/>
    </row>
    <row r="458" spans="2:2" ht="12.75">
      <c r="B458" s="166"/>
    </row>
    <row r="459" spans="2:2" ht="12.75">
      <c r="B459" s="166"/>
    </row>
    <row r="460" spans="2:2" ht="12.75">
      <c r="B460" s="166"/>
    </row>
    <row r="461" spans="2:2" ht="12.75">
      <c r="B461" s="166"/>
    </row>
    <row r="462" spans="2:2" ht="12.75">
      <c r="B462" s="166"/>
    </row>
    <row r="463" spans="2:2" ht="12.75">
      <c r="B463" s="166"/>
    </row>
    <row r="464" spans="2:2" ht="12.75">
      <c r="B464" s="166"/>
    </row>
    <row r="465" spans="2:2" ht="12.75">
      <c r="B465" s="166"/>
    </row>
    <row r="466" spans="2:2" ht="12.75">
      <c r="B466" s="166"/>
    </row>
    <row r="467" spans="2:2" ht="12.75">
      <c r="B467" s="166"/>
    </row>
    <row r="468" spans="2:2" ht="12.75">
      <c r="B468" s="166"/>
    </row>
    <row r="469" spans="2:2" ht="12.75">
      <c r="B469" s="166"/>
    </row>
    <row r="470" spans="2:2" ht="12.75">
      <c r="B470" s="166"/>
    </row>
    <row r="471" spans="2:2" ht="12.75">
      <c r="B471" s="166"/>
    </row>
    <row r="472" spans="2:2" ht="12.75">
      <c r="B472" s="166"/>
    </row>
    <row r="473" spans="2:2" ht="12.75">
      <c r="B473" s="166"/>
    </row>
    <row r="474" spans="2:2" ht="12.75">
      <c r="B474" s="166"/>
    </row>
    <row r="475" spans="2:2" ht="12.75">
      <c r="B475" s="166"/>
    </row>
    <row r="476" spans="2:2" ht="12.75">
      <c r="B476" s="166"/>
    </row>
    <row r="477" spans="2:2" ht="12.75">
      <c r="B477" s="166"/>
    </row>
    <row r="478" spans="2:2" ht="12.75">
      <c r="B478" s="166"/>
    </row>
    <row r="479" spans="2:2" ht="12.75">
      <c r="B479" s="166"/>
    </row>
    <row r="480" spans="2:2" ht="12.75">
      <c r="B480" s="166"/>
    </row>
    <row r="481" spans="2:2" ht="12.75">
      <c r="B481" s="166"/>
    </row>
    <row r="482" spans="2:2" ht="12.75">
      <c r="B482" s="166"/>
    </row>
    <row r="483" spans="2:2" ht="12.75">
      <c r="B483" s="166"/>
    </row>
    <row r="484" spans="2:2" ht="12.75">
      <c r="B484" s="166"/>
    </row>
    <row r="485" spans="2:2" ht="12.75">
      <c r="B485" s="166"/>
    </row>
    <row r="486" spans="2:2" ht="12.75">
      <c r="B486" s="166"/>
    </row>
    <row r="487" spans="2:2" ht="12.75">
      <c r="B487" s="166"/>
    </row>
    <row r="488" spans="2:2" ht="12.75">
      <c r="B488" s="166"/>
    </row>
    <row r="489" spans="2:2" ht="12.75">
      <c r="B489" s="166"/>
    </row>
    <row r="490" spans="2:2" ht="12.75">
      <c r="B490" s="166"/>
    </row>
    <row r="491" spans="2:2" ht="12.75">
      <c r="B491" s="166"/>
    </row>
    <row r="492" spans="2:2" ht="12.75">
      <c r="B492" s="166"/>
    </row>
    <row r="493" spans="2:2" ht="12.75">
      <c r="B493" s="166"/>
    </row>
    <row r="494" spans="2:2" ht="12.75">
      <c r="B494" s="166"/>
    </row>
    <row r="495" spans="2:2" ht="12.75">
      <c r="B495" s="166"/>
    </row>
    <row r="496" spans="2:2" ht="12.75">
      <c r="B496" s="166"/>
    </row>
    <row r="497" spans="2:2" ht="12.75">
      <c r="B497" s="166"/>
    </row>
    <row r="498" spans="2:2" ht="12.75">
      <c r="B498" s="166"/>
    </row>
    <row r="499" spans="2:2" ht="12.75">
      <c r="B499" s="166"/>
    </row>
    <row r="500" spans="2:2" ht="12.75">
      <c r="B500" s="166"/>
    </row>
    <row r="501" spans="2:2" ht="12.75">
      <c r="B501" s="166"/>
    </row>
    <row r="502" spans="2:2" ht="12.75">
      <c r="B502" s="166"/>
    </row>
    <row r="503" spans="2:2" ht="12.75">
      <c r="B503" s="166"/>
    </row>
    <row r="504" spans="2:2" ht="12.75">
      <c r="B504" s="166"/>
    </row>
    <row r="505" spans="2:2" ht="12.75">
      <c r="B505" s="166"/>
    </row>
    <row r="506" spans="2:2" ht="12.75">
      <c r="B506" s="166"/>
    </row>
    <row r="507" spans="2:2" ht="12.75">
      <c r="B507" s="166"/>
    </row>
    <row r="508" spans="2:2" ht="12.75">
      <c r="B508" s="166"/>
    </row>
    <row r="509" spans="2:2" ht="12.75">
      <c r="B509" s="166"/>
    </row>
    <row r="510" spans="2:2" ht="12.75">
      <c r="B510" s="166"/>
    </row>
    <row r="511" spans="2:2" ht="12.75">
      <c r="B511" s="166"/>
    </row>
    <row r="512" spans="2:2" ht="12.75">
      <c r="B512" s="166"/>
    </row>
    <row r="513" spans="2:2" ht="12.75">
      <c r="B513" s="166"/>
    </row>
    <row r="514" spans="2:2" ht="12.75">
      <c r="B514" s="166"/>
    </row>
    <row r="515" spans="2:2" ht="12.75">
      <c r="B515" s="166"/>
    </row>
    <row r="516" spans="2:2" ht="12.75">
      <c r="B516" s="166"/>
    </row>
    <row r="517" spans="2:2" ht="12.75">
      <c r="B517" s="166"/>
    </row>
    <row r="518" spans="2:2" ht="12.75">
      <c r="B518" s="166"/>
    </row>
    <row r="519" spans="2:2" ht="12.75">
      <c r="B519" s="166"/>
    </row>
    <row r="520" spans="2:2" ht="12.75">
      <c r="B520" s="166"/>
    </row>
    <row r="521" spans="2:2" ht="12.75">
      <c r="B521" s="166"/>
    </row>
    <row r="522" spans="2:2" ht="12.75">
      <c r="B522" s="166"/>
    </row>
    <row r="523" spans="2:2" ht="12.75">
      <c r="B523" s="166"/>
    </row>
    <row r="524" spans="2:2" ht="12.75">
      <c r="B524" s="166"/>
    </row>
    <row r="525" spans="2:2" ht="12.75">
      <c r="B525" s="166"/>
    </row>
    <row r="526" spans="2:2" ht="12.75">
      <c r="B526" s="166"/>
    </row>
    <row r="527" spans="2:2" ht="12.75">
      <c r="B527" s="166"/>
    </row>
    <row r="528" spans="2:2" ht="12.75">
      <c r="B528" s="166"/>
    </row>
    <row r="529" spans="2:2" ht="12.75">
      <c r="B529" s="166"/>
    </row>
    <row r="530" spans="2:2" ht="12.75">
      <c r="B530" s="166"/>
    </row>
    <row r="531" spans="2:2" ht="12.75">
      <c r="B531" s="166"/>
    </row>
    <row r="532" spans="2:2" ht="12.75">
      <c r="B532" s="166"/>
    </row>
    <row r="533" spans="2:2" ht="12.75">
      <c r="B533" s="166"/>
    </row>
    <row r="534" spans="2:2" ht="12.75">
      <c r="B534" s="166"/>
    </row>
    <row r="535" spans="2:2" ht="12.75">
      <c r="B535" s="166"/>
    </row>
    <row r="536" spans="2:2" ht="12.75">
      <c r="B536" s="166"/>
    </row>
    <row r="537" spans="2:2" ht="12.75">
      <c r="B537" s="166"/>
    </row>
    <row r="538" spans="2:2" ht="12.75">
      <c r="B538" s="166"/>
    </row>
    <row r="539" spans="2:2" ht="12.75">
      <c r="B539" s="166"/>
    </row>
    <row r="540" spans="2:2" ht="12.75">
      <c r="B540" s="166"/>
    </row>
    <row r="541" spans="2:2" ht="12.75">
      <c r="B541" s="166"/>
    </row>
    <row r="542" spans="2:2" ht="12.75">
      <c r="B542" s="166"/>
    </row>
    <row r="543" spans="2:2" ht="12.75">
      <c r="B543" s="166"/>
    </row>
    <row r="544" spans="2:2" ht="12.75">
      <c r="B544" s="166"/>
    </row>
    <row r="545" spans="2:2" ht="12.75">
      <c r="B545" s="166"/>
    </row>
    <row r="546" spans="2:2" ht="12.75">
      <c r="B546" s="166"/>
    </row>
    <row r="547" spans="2:2" ht="12.75">
      <c r="B547" s="166"/>
    </row>
    <row r="548" spans="2:2" ht="12.75">
      <c r="B548" s="166"/>
    </row>
    <row r="549" spans="2:2" ht="12.75">
      <c r="B549" s="166"/>
    </row>
    <row r="550" spans="2:2" ht="12.75">
      <c r="B550" s="166"/>
    </row>
    <row r="551" spans="2:2" ht="12.75">
      <c r="B551" s="166"/>
    </row>
    <row r="552" spans="2:2" ht="12.75">
      <c r="B552" s="166"/>
    </row>
    <row r="553" spans="2:2" ht="12.75">
      <c r="B553" s="166"/>
    </row>
    <row r="554" spans="2:2" ht="12.75">
      <c r="B554" s="166"/>
    </row>
    <row r="555" spans="2:2" ht="12.75">
      <c r="B555" s="166"/>
    </row>
    <row r="556" spans="2:2" ht="12.75">
      <c r="B556" s="166"/>
    </row>
    <row r="557" spans="2:2" ht="12.75">
      <c r="B557" s="166"/>
    </row>
    <row r="558" spans="2:2" ht="12.75">
      <c r="B558" s="166"/>
    </row>
    <row r="559" spans="2:2" ht="12.75">
      <c r="B559" s="166"/>
    </row>
    <row r="560" spans="2:2" ht="12.75">
      <c r="B560" s="166"/>
    </row>
    <row r="561" spans="2:2" ht="12.75">
      <c r="B561" s="166"/>
    </row>
    <row r="562" spans="2:2" ht="12.75">
      <c r="B562" s="166"/>
    </row>
    <row r="563" spans="2:2" ht="12.75">
      <c r="B563" s="166"/>
    </row>
    <row r="564" spans="2:2" ht="12.75">
      <c r="B564" s="166"/>
    </row>
    <row r="565" spans="2:2" ht="12.75">
      <c r="B565" s="166"/>
    </row>
    <row r="566" spans="2:2" ht="12.75">
      <c r="B566" s="166"/>
    </row>
    <row r="567" spans="2:2" ht="12.75">
      <c r="B567" s="166"/>
    </row>
    <row r="568" spans="2:2" ht="12.75">
      <c r="B568" s="166"/>
    </row>
    <row r="569" spans="2:2" ht="12.75">
      <c r="B569" s="166"/>
    </row>
    <row r="570" spans="2:2" ht="12.75">
      <c r="B570" s="166"/>
    </row>
    <row r="571" spans="2:2" ht="12.75">
      <c r="B571" s="166"/>
    </row>
    <row r="572" spans="2:2" ht="12.75">
      <c r="B572" s="166"/>
    </row>
    <row r="573" spans="2:2" ht="12.75">
      <c r="B573" s="166"/>
    </row>
    <row r="574" spans="2:2" ht="12.75">
      <c r="B574" s="166"/>
    </row>
    <row r="575" spans="2:2" ht="12.75">
      <c r="B575" s="166"/>
    </row>
    <row r="576" spans="2:2" ht="12.75">
      <c r="B576" s="166"/>
    </row>
    <row r="577" spans="2:2" ht="12.75">
      <c r="B577" s="166"/>
    </row>
    <row r="578" spans="2:2" ht="12.75">
      <c r="B578" s="166"/>
    </row>
    <row r="579" spans="2:2" ht="12.75">
      <c r="B579" s="166"/>
    </row>
    <row r="580" spans="2:2" ht="12.75">
      <c r="B580" s="166"/>
    </row>
    <row r="581" spans="2:2" ht="12.75">
      <c r="B581" s="166"/>
    </row>
    <row r="582" spans="2:2" ht="12.75">
      <c r="B582" s="166"/>
    </row>
    <row r="583" spans="2:2" ht="12.75">
      <c r="B583" s="166"/>
    </row>
    <row r="584" spans="2:2" ht="12.75">
      <c r="B584" s="166"/>
    </row>
    <row r="585" spans="2:2" ht="12.75">
      <c r="B585" s="166"/>
    </row>
    <row r="586" spans="2:2" ht="12.75">
      <c r="B586" s="166"/>
    </row>
    <row r="587" spans="2:2" ht="12.75">
      <c r="B587" s="166"/>
    </row>
    <row r="588" spans="2:2" ht="12.75">
      <c r="B588" s="166"/>
    </row>
    <row r="589" spans="2:2" ht="12.75">
      <c r="B589" s="166"/>
    </row>
    <row r="590" spans="2:2" ht="12.75">
      <c r="B590" s="166"/>
    </row>
    <row r="591" spans="2:2" ht="12.75">
      <c r="B591" s="166"/>
    </row>
    <row r="592" spans="2:2" ht="12.75">
      <c r="B592" s="166"/>
    </row>
    <row r="593" spans="2:2" ht="12.75">
      <c r="B593" s="166"/>
    </row>
    <row r="594" spans="2:2" ht="12.75">
      <c r="B594" s="166"/>
    </row>
    <row r="595" spans="2:2" ht="12.75">
      <c r="B595" s="166"/>
    </row>
    <row r="596" spans="2:2" ht="12.75">
      <c r="B596" s="166"/>
    </row>
    <row r="597" spans="2:2" ht="12.75">
      <c r="B597" s="166"/>
    </row>
    <row r="598" spans="2:2" ht="12.75">
      <c r="B598" s="166"/>
    </row>
    <row r="599" spans="2:2" ht="12.75">
      <c r="B599" s="166"/>
    </row>
    <row r="600" spans="2:2" ht="12.75">
      <c r="B600" s="166"/>
    </row>
    <row r="601" spans="2:2" ht="12.75">
      <c r="B601" s="166"/>
    </row>
    <row r="602" spans="2:2" ht="12.75">
      <c r="B602" s="166"/>
    </row>
    <row r="603" spans="2:2" ht="12.75">
      <c r="B603" s="166"/>
    </row>
    <row r="604" spans="2:2" ht="12.75">
      <c r="B604" s="166"/>
    </row>
    <row r="605" spans="2:2" ht="12.75">
      <c r="B605" s="166"/>
    </row>
    <row r="606" spans="2:2" ht="12.75">
      <c r="B606" s="166"/>
    </row>
    <row r="607" spans="2:2" ht="12.75">
      <c r="B607" s="166"/>
    </row>
    <row r="608" spans="2:2" ht="12.75">
      <c r="B608" s="166"/>
    </row>
    <row r="609" spans="2:2" ht="12.75">
      <c r="B609" s="166"/>
    </row>
    <row r="610" spans="2:2" ht="12.75">
      <c r="B610" s="166"/>
    </row>
    <row r="611" spans="2:2" ht="12.75">
      <c r="B611" s="166"/>
    </row>
    <row r="612" spans="2:2" ht="12.75">
      <c r="B612" s="166"/>
    </row>
    <row r="613" spans="2:2" ht="12.75">
      <c r="B613" s="166"/>
    </row>
    <row r="614" spans="2:2" ht="12.75">
      <c r="B614" s="166"/>
    </row>
    <row r="615" spans="2:2" ht="12.75">
      <c r="B615" s="166"/>
    </row>
    <row r="616" spans="2:2" ht="12.75">
      <c r="B616" s="166"/>
    </row>
    <row r="617" spans="2:2" ht="12.75">
      <c r="B617" s="166"/>
    </row>
    <row r="618" spans="2:2" ht="12.75">
      <c r="B618" s="166"/>
    </row>
    <row r="619" spans="2:2" ht="12.75">
      <c r="B619" s="166"/>
    </row>
    <row r="620" spans="2:2" ht="12.75">
      <c r="B620" s="166"/>
    </row>
    <row r="621" spans="2:2" ht="12.75">
      <c r="B621" s="166"/>
    </row>
    <row r="622" spans="2:2" ht="12.75">
      <c r="B622" s="166"/>
    </row>
    <row r="623" spans="2:2" ht="12.75">
      <c r="B623" s="166"/>
    </row>
    <row r="624" spans="2:2" ht="12.75">
      <c r="B624" s="166"/>
    </row>
    <row r="625" spans="2:2" ht="12.75">
      <c r="B625" s="166"/>
    </row>
    <row r="626" spans="2:2" ht="12.75">
      <c r="B626" s="166"/>
    </row>
    <row r="627" spans="2:2" ht="12.75">
      <c r="B627" s="166"/>
    </row>
    <row r="628" spans="2:2" ht="12.75">
      <c r="B628" s="166"/>
    </row>
    <row r="629" spans="2:2" ht="12.75">
      <c r="B629" s="166"/>
    </row>
    <row r="630" spans="2:2" ht="12.75">
      <c r="B630" s="166"/>
    </row>
    <row r="631" spans="2:2" ht="12.75">
      <c r="B631" s="166"/>
    </row>
    <row r="632" spans="2:2" ht="12.75">
      <c r="B632" s="166"/>
    </row>
    <row r="633" spans="2:2" ht="12.75">
      <c r="B633" s="166"/>
    </row>
    <row r="634" spans="2:2" ht="12.75">
      <c r="B634" s="166"/>
    </row>
    <row r="635" spans="2:2" ht="12.75">
      <c r="B635" s="166"/>
    </row>
    <row r="636" spans="2:2" ht="12.75">
      <c r="B636" s="166"/>
    </row>
    <row r="637" spans="2:2" ht="12.75">
      <c r="B637" s="166"/>
    </row>
    <row r="638" spans="2:2" ht="12.75">
      <c r="B638" s="166"/>
    </row>
    <row r="639" spans="2:2" ht="12.75">
      <c r="B639" s="166"/>
    </row>
    <row r="640" spans="2:2" ht="12.75">
      <c r="B640" s="166"/>
    </row>
    <row r="641" spans="2:2" ht="12.75">
      <c r="B641" s="166"/>
    </row>
    <row r="642" spans="2:2" ht="12.75">
      <c r="B642" s="166"/>
    </row>
    <row r="643" spans="2:2" ht="12.75">
      <c r="B643" s="166"/>
    </row>
    <row r="644" spans="2:2" ht="12.75">
      <c r="B644" s="166"/>
    </row>
    <row r="645" spans="2:2" ht="12.75">
      <c r="B645" s="166"/>
    </row>
    <row r="646" spans="2:2" ht="12.75">
      <c r="B646" s="166"/>
    </row>
    <row r="647" spans="2:2" ht="12.75">
      <c r="B647" s="166"/>
    </row>
    <row r="648" spans="2:2" ht="12.75">
      <c r="B648" s="166"/>
    </row>
    <row r="649" spans="2:2" ht="12.75">
      <c r="B649" s="166"/>
    </row>
    <row r="650" spans="2:2" ht="12.75">
      <c r="B650" s="166"/>
    </row>
    <row r="651" spans="2:2" ht="12.75">
      <c r="B651" s="166"/>
    </row>
    <row r="652" spans="2:2" ht="12.75">
      <c r="B652" s="166"/>
    </row>
    <row r="653" spans="2:2" ht="12.75">
      <c r="B653" s="166"/>
    </row>
    <row r="654" spans="2:2" ht="12.75">
      <c r="B654" s="166"/>
    </row>
    <row r="655" spans="2:2" ht="12.75">
      <c r="B655" s="166"/>
    </row>
    <row r="656" spans="2:2" ht="12.75">
      <c r="B656" s="166"/>
    </row>
    <row r="657" spans="2:2" ht="12.75">
      <c r="B657" s="166"/>
    </row>
    <row r="658" spans="2:2" ht="12.75">
      <c r="B658" s="166"/>
    </row>
    <row r="659" spans="2:2" ht="12.75">
      <c r="B659" s="166"/>
    </row>
    <row r="660" spans="2:2" ht="12.75">
      <c r="B660" s="166"/>
    </row>
    <row r="661" spans="2:2" ht="12.75">
      <c r="B661" s="166"/>
    </row>
    <row r="662" spans="2:2" ht="12.75">
      <c r="B662" s="166"/>
    </row>
    <row r="663" spans="2:2" ht="12.75">
      <c r="B663" s="166"/>
    </row>
    <row r="664" spans="2:2" ht="12.75">
      <c r="B664" s="166"/>
    </row>
    <row r="665" spans="2:2" ht="12.75">
      <c r="B665" s="166"/>
    </row>
    <row r="666" spans="2:2" ht="12.75">
      <c r="B666" s="166"/>
    </row>
    <row r="667" spans="2:2" ht="12.75">
      <c r="B667" s="166"/>
    </row>
    <row r="668" spans="2:2" ht="12.75">
      <c r="B668" s="166"/>
    </row>
    <row r="669" spans="2:2" ht="12.75">
      <c r="B669" s="166"/>
    </row>
    <row r="670" spans="2:2" ht="12.75">
      <c r="B670" s="166"/>
    </row>
    <row r="671" spans="2:2" ht="12.75">
      <c r="B671" s="166"/>
    </row>
    <row r="672" spans="2:2" ht="12.75">
      <c r="B672" s="166"/>
    </row>
    <row r="673" spans="2:2" ht="12.75">
      <c r="B673" s="166"/>
    </row>
    <row r="674" spans="2:2" ht="12.75">
      <c r="B674" s="166"/>
    </row>
    <row r="675" spans="2:2" ht="12.75">
      <c r="B675" s="166"/>
    </row>
    <row r="676" spans="2:2" ht="12.75">
      <c r="B676" s="166"/>
    </row>
    <row r="677" spans="2:2" ht="12.75">
      <c r="B677" s="166"/>
    </row>
    <row r="678" spans="2:2" ht="12.75">
      <c r="B678" s="166"/>
    </row>
    <row r="679" spans="2:2" ht="12.75">
      <c r="B679" s="166"/>
    </row>
    <row r="680" spans="2:2" ht="12.75">
      <c r="B680" s="166"/>
    </row>
    <row r="681" spans="2:2" ht="12.75">
      <c r="B681" s="166"/>
    </row>
    <row r="682" spans="2:2" ht="12.75">
      <c r="B682" s="166"/>
    </row>
    <row r="683" spans="2:2" ht="12.75">
      <c r="B683" s="166"/>
    </row>
    <row r="684" spans="2:2" ht="12.75">
      <c r="B684" s="166"/>
    </row>
    <row r="685" spans="2:2" ht="12.75">
      <c r="B685" s="166"/>
    </row>
    <row r="686" spans="2:2" ht="12.75">
      <c r="B686" s="166"/>
    </row>
    <row r="687" spans="2:2" ht="12.75">
      <c r="B687" s="166"/>
    </row>
    <row r="688" spans="2:2" ht="12.75">
      <c r="B688" s="166"/>
    </row>
    <row r="689" spans="2:2" ht="12.75">
      <c r="B689" s="166"/>
    </row>
    <row r="690" spans="2:2" ht="12.75">
      <c r="B690" s="166"/>
    </row>
    <row r="691" spans="2:2" ht="12.75">
      <c r="B691" s="166"/>
    </row>
    <row r="692" spans="2:2" ht="12.75">
      <c r="B692" s="166"/>
    </row>
    <row r="693" spans="2:2" ht="12.75">
      <c r="B693" s="166"/>
    </row>
    <row r="694" spans="2:2" ht="12.75">
      <c r="B694" s="166"/>
    </row>
    <row r="695" spans="2:2" ht="12.75">
      <c r="B695" s="166"/>
    </row>
    <row r="696" spans="2:2" ht="12.75">
      <c r="B696" s="166"/>
    </row>
    <row r="697" spans="2:2" ht="12.75">
      <c r="B697" s="166"/>
    </row>
    <row r="698" spans="2:2" ht="12.75">
      <c r="B698" s="166"/>
    </row>
    <row r="699" spans="2:2" ht="12.75">
      <c r="B699" s="166"/>
    </row>
    <row r="700" spans="2:2" ht="12.75">
      <c r="B700" s="166"/>
    </row>
    <row r="701" spans="2:2" ht="12.75">
      <c r="B701" s="166"/>
    </row>
    <row r="702" spans="2:2" ht="12.75">
      <c r="B702" s="166"/>
    </row>
    <row r="703" spans="2:2" ht="12.75">
      <c r="B703" s="166"/>
    </row>
    <row r="704" spans="2:2" ht="12.75">
      <c r="B704" s="166"/>
    </row>
    <row r="705" spans="2:2" ht="12.75">
      <c r="B705" s="166"/>
    </row>
    <row r="706" spans="2:2" ht="12.75">
      <c r="B706" s="166"/>
    </row>
    <row r="707" spans="2:2" ht="12.75">
      <c r="B707" s="166"/>
    </row>
    <row r="708" spans="2:2" ht="12.75">
      <c r="B708" s="166"/>
    </row>
    <row r="709" spans="2:2" ht="12.75">
      <c r="B709" s="166"/>
    </row>
    <row r="710" spans="2:2" ht="12.75">
      <c r="B710" s="166"/>
    </row>
    <row r="711" spans="2:2" ht="12.75">
      <c r="B711" s="166"/>
    </row>
    <row r="712" spans="2:2" ht="12.75">
      <c r="B712" s="166"/>
    </row>
    <row r="713" spans="2:2" ht="12.75">
      <c r="B713" s="166"/>
    </row>
    <row r="714" spans="2:2" ht="12.75">
      <c r="B714" s="166"/>
    </row>
    <row r="715" spans="2:2" ht="12.75">
      <c r="B715" s="166"/>
    </row>
    <row r="716" spans="2:2" ht="12.75">
      <c r="B716" s="166"/>
    </row>
    <row r="717" spans="2:2" ht="12.75">
      <c r="B717" s="166"/>
    </row>
    <row r="718" spans="2:2" ht="12.75">
      <c r="B718" s="166"/>
    </row>
    <row r="719" spans="2:2" ht="12.75">
      <c r="B719" s="166"/>
    </row>
    <row r="720" spans="2:2" ht="12.75">
      <c r="B720" s="166"/>
    </row>
    <row r="721" spans="2:2" ht="12.75">
      <c r="B721" s="166"/>
    </row>
    <row r="722" spans="2:2" ht="12.75">
      <c r="B722" s="166"/>
    </row>
    <row r="723" spans="2:2" ht="12.75">
      <c r="B723" s="166"/>
    </row>
    <row r="724" spans="2:2" ht="12.75">
      <c r="B724" s="166"/>
    </row>
    <row r="725" spans="2:2" ht="12.75">
      <c r="B725" s="166"/>
    </row>
    <row r="726" spans="2:2" ht="12.75">
      <c r="B726" s="166"/>
    </row>
    <row r="727" spans="2:2" ht="12.75">
      <c r="B727" s="166"/>
    </row>
    <row r="728" spans="2:2" ht="12.75">
      <c r="B728" s="166"/>
    </row>
    <row r="729" spans="2:2" ht="12.75">
      <c r="B729" s="166"/>
    </row>
    <row r="730" spans="2:2" ht="12.75">
      <c r="B730" s="166"/>
    </row>
    <row r="731" spans="2:2" ht="12.75">
      <c r="B731" s="166"/>
    </row>
    <row r="732" spans="2:2" ht="12.75">
      <c r="B732" s="166"/>
    </row>
    <row r="733" spans="2:2" ht="12.75">
      <c r="B733" s="166"/>
    </row>
    <row r="734" spans="2:2" ht="12.75">
      <c r="B734" s="166"/>
    </row>
    <row r="735" spans="2:2" ht="12.75">
      <c r="B735" s="166"/>
    </row>
    <row r="736" spans="2:2" ht="12.75">
      <c r="B736" s="166"/>
    </row>
    <row r="737" spans="2:2" ht="12.75">
      <c r="B737" s="166"/>
    </row>
    <row r="738" spans="2:2" ht="12.75">
      <c r="B738" s="166"/>
    </row>
    <row r="739" spans="2:2" ht="12.75">
      <c r="B739" s="166"/>
    </row>
    <row r="740" spans="2:2" ht="12.75">
      <c r="B740" s="166"/>
    </row>
    <row r="741" spans="2:2" ht="12.75">
      <c r="B741" s="166"/>
    </row>
    <row r="742" spans="2:2" ht="12.75">
      <c r="B742" s="166"/>
    </row>
    <row r="743" spans="2:2" ht="12.75">
      <c r="B743" s="166"/>
    </row>
    <row r="744" spans="2:2" ht="12.75">
      <c r="B744" s="166"/>
    </row>
    <row r="745" spans="2:2" ht="12.75">
      <c r="B745" s="166"/>
    </row>
    <row r="746" spans="2:2" ht="12.75">
      <c r="B746" s="166"/>
    </row>
    <row r="747" spans="2:2" ht="12.75">
      <c r="B747" s="166"/>
    </row>
    <row r="748" spans="2:2" ht="12.75">
      <c r="B748" s="166"/>
    </row>
    <row r="749" spans="2:2" ht="12.75">
      <c r="B749" s="166"/>
    </row>
    <row r="750" spans="2:2" ht="12.75">
      <c r="B750" s="166"/>
    </row>
    <row r="751" spans="2:2" ht="12.75">
      <c r="B751" s="166"/>
    </row>
    <row r="752" spans="2:2" ht="12.75">
      <c r="B752" s="166"/>
    </row>
    <row r="753" spans="2:2" ht="12.75">
      <c r="B753" s="166"/>
    </row>
    <row r="754" spans="2:2" ht="12.75">
      <c r="B754" s="166"/>
    </row>
    <row r="755" spans="2:2" ht="12.75">
      <c r="B755" s="166"/>
    </row>
    <row r="756" spans="2:2" ht="12.75">
      <c r="B756" s="166"/>
    </row>
    <row r="757" spans="2:2" ht="12.75">
      <c r="B757" s="166"/>
    </row>
    <row r="758" spans="2:2" ht="12.75">
      <c r="B758" s="166"/>
    </row>
    <row r="759" spans="2:2" ht="12.75">
      <c r="B759" s="166"/>
    </row>
    <row r="760" spans="2:2" ht="12.75">
      <c r="B760" s="166"/>
    </row>
    <row r="761" spans="2:2" ht="12.75">
      <c r="B761" s="166"/>
    </row>
    <row r="762" spans="2:2" ht="12.75">
      <c r="B762" s="166"/>
    </row>
    <row r="763" spans="2:2" ht="12.75">
      <c r="B763" s="166"/>
    </row>
    <row r="764" spans="2:2" ht="12.75">
      <c r="B764" s="166"/>
    </row>
    <row r="765" spans="2:2" ht="12.75">
      <c r="B765" s="166"/>
    </row>
    <row r="766" spans="2:2" ht="12.75">
      <c r="B766" s="166"/>
    </row>
    <row r="767" spans="2:2" ht="12.75">
      <c r="B767" s="166"/>
    </row>
    <row r="768" spans="2:2" ht="12.75">
      <c r="B768" s="166"/>
    </row>
    <row r="769" spans="2:2" ht="12.75">
      <c r="B769" s="166"/>
    </row>
    <row r="770" spans="2:2" ht="12.75">
      <c r="B770" s="166"/>
    </row>
    <row r="771" spans="2:2" ht="12.75">
      <c r="B771" s="166"/>
    </row>
    <row r="772" spans="2:2" ht="12.75">
      <c r="B772" s="166"/>
    </row>
    <row r="773" spans="2:2" ht="12.75">
      <c r="B773" s="166"/>
    </row>
    <row r="774" spans="2:2" ht="12.75">
      <c r="B774" s="166"/>
    </row>
    <row r="775" spans="2:2" ht="12.75">
      <c r="B775" s="166"/>
    </row>
    <row r="776" spans="2:2" ht="12.75">
      <c r="B776" s="166"/>
    </row>
    <row r="777" spans="2:2" ht="12.75">
      <c r="B777" s="166"/>
    </row>
    <row r="778" spans="2:2" ht="12.75">
      <c r="B778" s="166"/>
    </row>
    <row r="779" spans="2:2" ht="12.75">
      <c r="B779" s="166"/>
    </row>
    <row r="780" spans="2:2" ht="12.75">
      <c r="B780" s="166"/>
    </row>
    <row r="781" spans="2:2" ht="12.75">
      <c r="B781" s="166"/>
    </row>
    <row r="782" spans="2:2" ht="12.75">
      <c r="B782" s="166"/>
    </row>
    <row r="783" spans="2:2" ht="12.75">
      <c r="B783" s="166"/>
    </row>
    <row r="784" spans="2:2" ht="12.75">
      <c r="B784" s="166"/>
    </row>
    <row r="785" spans="2:2" ht="12.75">
      <c r="B785" s="166"/>
    </row>
    <row r="786" spans="2:2" ht="12.75">
      <c r="B786" s="166"/>
    </row>
    <row r="787" spans="2:2" ht="12.75">
      <c r="B787" s="166"/>
    </row>
    <row r="788" spans="2:2" ht="12.75">
      <c r="B788" s="166"/>
    </row>
    <row r="789" spans="2:2" ht="12.75">
      <c r="B789" s="166"/>
    </row>
    <row r="790" spans="2:2" ht="12.75">
      <c r="B790" s="166"/>
    </row>
    <row r="791" spans="2:2" ht="12.75">
      <c r="B791" s="166"/>
    </row>
    <row r="792" spans="2:2" ht="12.75">
      <c r="B792" s="166"/>
    </row>
    <row r="793" spans="2:2" ht="12.75">
      <c r="B793" s="166"/>
    </row>
    <row r="794" spans="2:2" ht="12.75">
      <c r="B794" s="166"/>
    </row>
    <row r="795" spans="2:2" ht="12.75">
      <c r="B795" s="166"/>
    </row>
    <row r="796" spans="2:2" ht="12.75">
      <c r="B796" s="166"/>
    </row>
    <row r="797" spans="2:2" ht="12.75">
      <c r="B797" s="166"/>
    </row>
    <row r="798" spans="2:2" ht="12.75">
      <c r="B798" s="166"/>
    </row>
    <row r="799" spans="2:2" ht="12.75">
      <c r="B799" s="166"/>
    </row>
    <row r="800" spans="2:2" ht="12.75">
      <c r="B800" s="166"/>
    </row>
    <row r="801" spans="2:2" ht="12.75">
      <c r="B801" s="166"/>
    </row>
    <row r="802" spans="2:2" ht="12.75">
      <c r="B802" s="166"/>
    </row>
    <row r="803" spans="2:2" ht="12.75">
      <c r="B803" s="166"/>
    </row>
    <row r="804" spans="2:2" ht="12.75">
      <c r="B804" s="166"/>
    </row>
    <row r="805" spans="2:2" ht="12.75">
      <c r="B805" s="166"/>
    </row>
    <row r="806" spans="2:2" ht="12.75">
      <c r="B806" s="166"/>
    </row>
    <row r="807" spans="2:2" ht="12.75">
      <c r="B807" s="166"/>
    </row>
    <row r="808" spans="2:2" ht="12.75">
      <c r="B808" s="166"/>
    </row>
    <row r="809" spans="2:2" ht="12.75">
      <c r="B809" s="166"/>
    </row>
    <row r="810" spans="2:2" ht="12.75">
      <c r="B810" s="166"/>
    </row>
    <row r="811" spans="2:2" ht="12.75">
      <c r="B811" s="166"/>
    </row>
    <row r="812" spans="2:2" ht="12.75">
      <c r="B812" s="166"/>
    </row>
    <row r="813" spans="2:2" ht="12.75">
      <c r="B813" s="166"/>
    </row>
    <row r="814" spans="2:2" ht="12.75">
      <c r="B814" s="166"/>
    </row>
    <row r="815" spans="2:2" ht="12.75">
      <c r="B815" s="166"/>
    </row>
    <row r="816" spans="2:2" ht="12.75">
      <c r="B816" s="166"/>
    </row>
    <row r="817" spans="2:2" ht="12.75">
      <c r="B817" s="166"/>
    </row>
    <row r="818" spans="2:2" ht="12.75">
      <c r="B818" s="166"/>
    </row>
    <row r="819" spans="2:2" ht="12.75">
      <c r="B819" s="166"/>
    </row>
    <row r="820" spans="2:2" ht="12.75">
      <c r="B820" s="166"/>
    </row>
    <row r="821" spans="2:2" ht="12.75">
      <c r="B821" s="166"/>
    </row>
    <row r="822" spans="2:2" ht="12.75">
      <c r="B822" s="166"/>
    </row>
    <row r="823" spans="2:2" ht="12.75">
      <c r="B823" s="166"/>
    </row>
    <row r="824" spans="2:2" ht="12.75">
      <c r="B824" s="166"/>
    </row>
    <row r="825" spans="2:2" ht="12.75">
      <c r="B825" s="166"/>
    </row>
    <row r="826" spans="2:2" ht="12.75">
      <c r="B826" s="166"/>
    </row>
    <row r="827" spans="2:2" ht="12.75">
      <c r="B827" s="166"/>
    </row>
    <row r="828" spans="2:2" ht="12.75">
      <c r="B828" s="166"/>
    </row>
    <row r="829" spans="2:2" ht="12.75">
      <c r="B829" s="166"/>
    </row>
    <row r="830" spans="2:2" ht="12.75">
      <c r="B830" s="166"/>
    </row>
    <row r="831" spans="2:2" ht="12.75">
      <c r="B831" s="166"/>
    </row>
    <row r="832" spans="2:2" ht="12.75">
      <c r="B832" s="166"/>
    </row>
    <row r="833" spans="2:2" ht="12.75">
      <c r="B833" s="166"/>
    </row>
    <row r="834" spans="2:2" ht="12.75">
      <c r="B834" s="166"/>
    </row>
    <row r="835" spans="2:2" ht="12.75">
      <c r="B835" s="166"/>
    </row>
    <row r="836" spans="2:2" ht="12.75">
      <c r="B836" s="166"/>
    </row>
    <row r="837" spans="2:2" ht="12.75">
      <c r="B837" s="166"/>
    </row>
    <row r="838" spans="2:2" ht="12.75">
      <c r="B838" s="166"/>
    </row>
    <row r="839" spans="2:2" ht="12.75">
      <c r="B839" s="166"/>
    </row>
    <row r="840" spans="2:2" ht="12.75">
      <c r="B840" s="166"/>
    </row>
    <row r="841" spans="2:2" ht="12.75">
      <c r="B841" s="166"/>
    </row>
    <row r="842" spans="2:2" ht="12.75">
      <c r="B842" s="166"/>
    </row>
    <row r="843" spans="2:2" ht="12.75">
      <c r="B843" s="166"/>
    </row>
    <row r="844" spans="2:2" ht="12.75">
      <c r="B844" s="166"/>
    </row>
    <row r="845" spans="2:2" ht="12.75">
      <c r="B845" s="166"/>
    </row>
    <row r="846" spans="2:2" ht="12.75">
      <c r="B846" s="166"/>
    </row>
    <row r="847" spans="2:2" ht="12.75">
      <c r="B847" s="166"/>
    </row>
    <row r="848" spans="2:2" ht="12.75">
      <c r="B848" s="166"/>
    </row>
    <row r="849" spans="2:2" ht="12.75">
      <c r="B849" s="166"/>
    </row>
    <row r="850" spans="2:2" ht="12.75">
      <c r="B850" s="166"/>
    </row>
    <row r="851" spans="2:2" ht="12.75">
      <c r="B851" s="166"/>
    </row>
    <row r="852" spans="2:2" ht="12.75">
      <c r="B852" s="166"/>
    </row>
    <row r="853" spans="2:2" ht="12.75">
      <c r="B853" s="166"/>
    </row>
    <row r="854" spans="2:2" ht="12.75">
      <c r="B854" s="166"/>
    </row>
    <row r="855" spans="2:2" ht="12.75">
      <c r="B855" s="166"/>
    </row>
    <row r="856" spans="2:2" ht="12.75">
      <c r="B856" s="166"/>
    </row>
    <row r="857" spans="2:2" ht="12.75">
      <c r="B857" s="166"/>
    </row>
    <row r="858" spans="2:2" ht="12.75">
      <c r="B858" s="166"/>
    </row>
    <row r="859" spans="2:2" ht="12.75">
      <c r="B859" s="166"/>
    </row>
    <row r="860" spans="2:2" ht="12.75">
      <c r="B860" s="166"/>
    </row>
    <row r="861" spans="2:2" ht="12.75">
      <c r="B861" s="166"/>
    </row>
    <row r="862" spans="2:2" ht="12.75">
      <c r="B862" s="166"/>
    </row>
    <row r="863" spans="2:2" ht="12.75">
      <c r="B863" s="166"/>
    </row>
    <row r="864" spans="2:2" ht="12.75">
      <c r="B864" s="166"/>
    </row>
    <row r="865" spans="2:2" ht="12.75">
      <c r="B865" s="166"/>
    </row>
    <row r="866" spans="2:2" ht="12.75">
      <c r="B866" s="166"/>
    </row>
    <row r="867" spans="2:2" ht="12.75">
      <c r="B867" s="166"/>
    </row>
    <row r="868" spans="2:2" ht="12.75">
      <c r="B868" s="166"/>
    </row>
    <row r="869" spans="2:2" ht="12.75">
      <c r="B869" s="166"/>
    </row>
    <row r="870" spans="2:2" ht="12.75">
      <c r="B870" s="166"/>
    </row>
    <row r="871" spans="2:2" ht="12.75">
      <c r="B871" s="166"/>
    </row>
    <row r="872" spans="2:2" ht="12.75">
      <c r="B872" s="166"/>
    </row>
    <row r="873" spans="2:2" ht="12.75">
      <c r="B873" s="166"/>
    </row>
    <row r="874" spans="2:2" ht="12.75">
      <c r="B874" s="166"/>
    </row>
    <row r="875" spans="2:2" ht="12.75">
      <c r="B875" s="166"/>
    </row>
    <row r="876" spans="2:2" ht="12.75">
      <c r="B876" s="166"/>
    </row>
    <row r="877" spans="2:2" ht="12.75">
      <c r="B877" s="166"/>
    </row>
    <row r="878" spans="2:2" ht="12.75">
      <c r="B878" s="166"/>
    </row>
    <row r="879" spans="2:2" ht="12.75">
      <c r="B879" s="166"/>
    </row>
    <row r="880" spans="2:2" ht="12.75">
      <c r="B880" s="166"/>
    </row>
    <row r="881" spans="2:2" ht="12.75">
      <c r="B881" s="166"/>
    </row>
    <row r="882" spans="2:2" ht="12.75">
      <c r="B882" s="166"/>
    </row>
    <row r="883" spans="2:2" ht="12.75">
      <c r="B883" s="166"/>
    </row>
    <row r="884" spans="2:2" ht="12.75">
      <c r="B884" s="166"/>
    </row>
    <row r="885" spans="2:2" ht="12.75">
      <c r="B885" s="166"/>
    </row>
    <row r="886" spans="2:2" ht="12.75">
      <c r="B886" s="166"/>
    </row>
    <row r="887" spans="2:2" ht="12.75">
      <c r="B887" s="166"/>
    </row>
    <row r="888" spans="2:2" ht="12.75">
      <c r="B888" s="166"/>
    </row>
    <row r="889" spans="2:2" ht="12.75">
      <c r="B889" s="166"/>
    </row>
    <row r="890" spans="2:2" ht="12.75">
      <c r="B890" s="166"/>
    </row>
    <row r="891" spans="2:2" ht="12.75">
      <c r="B891" s="166"/>
    </row>
    <row r="892" spans="2:2" ht="12.75">
      <c r="B892" s="166"/>
    </row>
    <row r="893" spans="2:2" ht="12.75">
      <c r="B893" s="166"/>
    </row>
    <row r="894" spans="2:2" ht="12.75">
      <c r="B894" s="166"/>
    </row>
    <row r="895" spans="2:2" ht="12.75">
      <c r="B895" s="166"/>
    </row>
    <row r="896" spans="2:2" ht="12.75">
      <c r="B896" s="166"/>
    </row>
    <row r="897" spans="2:2" ht="12.75">
      <c r="B897" s="166"/>
    </row>
    <row r="898" spans="2:2" ht="12.75">
      <c r="B898" s="166"/>
    </row>
    <row r="899" spans="2:2" ht="12.75">
      <c r="B899" s="166"/>
    </row>
    <row r="900" spans="2:2" ht="12.75">
      <c r="B900" s="166"/>
    </row>
    <row r="901" spans="2:2" ht="12.75">
      <c r="B901" s="166"/>
    </row>
    <row r="902" spans="2:2" ht="12.75">
      <c r="B902" s="166"/>
    </row>
    <row r="903" spans="2:2" ht="12.75">
      <c r="B903" s="166"/>
    </row>
    <row r="904" spans="2:2" ht="12.75">
      <c r="B904" s="166"/>
    </row>
    <row r="905" spans="2:2" ht="12.75">
      <c r="B905" s="166"/>
    </row>
    <row r="906" spans="2:2" ht="12.75">
      <c r="B906" s="166"/>
    </row>
    <row r="907" spans="2:2" ht="12.75">
      <c r="B907" s="166"/>
    </row>
    <row r="908" spans="2:2" ht="12.75">
      <c r="B908" s="166"/>
    </row>
    <row r="909" spans="2:2" ht="12.75">
      <c r="B909" s="166"/>
    </row>
    <row r="910" spans="2:2" ht="12.75">
      <c r="B910" s="166"/>
    </row>
    <row r="911" spans="2:2" ht="12.75">
      <c r="B911" s="166"/>
    </row>
    <row r="912" spans="2:2" ht="12.75">
      <c r="B912" s="166"/>
    </row>
    <row r="913" spans="2:2" ht="12.75">
      <c r="B913" s="166"/>
    </row>
    <row r="914" spans="2:2" ht="12.75">
      <c r="B914" s="166"/>
    </row>
    <row r="915" spans="2:2" ht="12.75">
      <c r="B915" s="166"/>
    </row>
    <row r="916" spans="2:2" ht="12.75">
      <c r="B916" s="166"/>
    </row>
    <row r="917" spans="2:2" ht="12.75">
      <c r="B917" s="166"/>
    </row>
    <row r="918" spans="2:2" ht="12.75">
      <c r="B918" s="166"/>
    </row>
    <row r="919" spans="2:2" ht="12.75">
      <c r="B919" s="166"/>
    </row>
    <row r="920" spans="2:2" ht="12.75">
      <c r="B920" s="166"/>
    </row>
    <row r="921" spans="2:2" ht="12.75">
      <c r="B921" s="166"/>
    </row>
    <row r="922" spans="2:2" ht="12.75">
      <c r="B922" s="166"/>
    </row>
    <row r="923" spans="2:2" ht="12.75">
      <c r="B923" s="166"/>
    </row>
    <row r="924" spans="2:2" ht="12.75">
      <c r="B924" s="166"/>
    </row>
    <row r="925" spans="2:2" ht="12.75">
      <c r="B925" s="166"/>
    </row>
    <row r="926" spans="2:2" ht="12.75">
      <c r="B926" s="166"/>
    </row>
    <row r="927" spans="2:2" ht="12.75">
      <c r="B927" s="166"/>
    </row>
    <row r="928" spans="2:2" ht="12.75">
      <c r="B928" s="166"/>
    </row>
    <row r="929" spans="2:2" ht="12.75">
      <c r="B929" s="166"/>
    </row>
    <row r="930" spans="2:2" ht="12.75">
      <c r="B930" s="166"/>
    </row>
    <row r="931" spans="2:2" ht="12.75">
      <c r="B931" s="166"/>
    </row>
    <row r="932" spans="2:2" ht="12.75">
      <c r="B932" s="166"/>
    </row>
    <row r="933" spans="2:2" ht="12.75">
      <c r="B933" s="166"/>
    </row>
    <row r="934" spans="2:2" ht="12.75">
      <c r="B934" s="166"/>
    </row>
    <row r="935" spans="2:2" ht="12.75">
      <c r="B935" s="166"/>
    </row>
    <row r="936" spans="2:2" ht="12.75">
      <c r="B936" s="166"/>
    </row>
    <row r="937" spans="2:2" ht="12.75">
      <c r="B937" s="166"/>
    </row>
    <row r="938" spans="2:2" ht="12.75">
      <c r="B938" s="166"/>
    </row>
    <row r="939" spans="2:2" ht="12.75">
      <c r="B939" s="166"/>
    </row>
    <row r="940" spans="2:2" ht="12.75">
      <c r="B940" s="166"/>
    </row>
    <row r="941" spans="2:2" ht="12.75">
      <c r="B941" s="166"/>
    </row>
    <row r="942" spans="2:2" ht="12.75">
      <c r="B942" s="166"/>
    </row>
    <row r="943" spans="2:2" ht="12.75">
      <c r="B943" s="166"/>
    </row>
    <row r="944" spans="2:2" ht="12.75">
      <c r="B944" s="166"/>
    </row>
    <row r="945" spans="2:2" ht="12.75">
      <c r="B945" s="166"/>
    </row>
    <row r="946" spans="2:2" ht="12.75">
      <c r="B946" s="166"/>
    </row>
    <row r="947" spans="2:2" ht="12.75">
      <c r="B947" s="166"/>
    </row>
    <row r="948" spans="2:2" ht="12.75">
      <c r="B948" s="166"/>
    </row>
    <row r="949" spans="2:2" ht="12.75">
      <c r="B949" s="166"/>
    </row>
    <row r="950" spans="2:2" ht="12.75">
      <c r="B950" s="166"/>
    </row>
    <row r="951" spans="2:2" ht="12.75">
      <c r="B951" s="166"/>
    </row>
    <row r="952" spans="2:2" ht="12.75">
      <c r="B952" s="166"/>
    </row>
    <row r="953" spans="2:2" ht="12.75">
      <c r="B953" s="166"/>
    </row>
    <row r="954" spans="2:2" ht="12.75">
      <c r="B954" s="166"/>
    </row>
    <row r="955" spans="2:2" ht="12.75">
      <c r="B955" s="166"/>
    </row>
    <row r="956" spans="2:2" ht="12.75">
      <c r="B956" s="166"/>
    </row>
    <row r="957" spans="2:2" ht="12.75">
      <c r="B957" s="166"/>
    </row>
    <row r="958" spans="2:2" ht="12.75">
      <c r="B958" s="166"/>
    </row>
    <row r="959" spans="2:2" ht="12.75">
      <c r="B959" s="166"/>
    </row>
    <row r="960" spans="2:2" ht="12.75">
      <c r="B960" s="166"/>
    </row>
    <row r="961" spans="2:2" ht="12.75">
      <c r="B961" s="166"/>
    </row>
    <row r="962" spans="2:2" ht="12.75">
      <c r="B962" s="166"/>
    </row>
    <row r="963" spans="2:2" ht="12.75">
      <c r="B963" s="166"/>
    </row>
    <row r="964" spans="2:2" ht="12.75">
      <c r="B964" s="166"/>
    </row>
    <row r="965" spans="2:2" ht="12.75">
      <c r="B965" s="166"/>
    </row>
    <row r="966" spans="2:2" ht="12.75">
      <c r="B966" s="166"/>
    </row>
    <row r="967" spans="2:2" ht="12.75">
      <c r="B967" s="166"/>
    </row>
    <row r="968" spans="2:2" ht="12.75">
      <c r="B968" s="166"/>
    </row>
    <row r="969" spans="2:2" ht="12.75">
      <c r="B969" s="166"/>
    </row>
    <row r="970" spans="2:2" ht="12.75">
      <c r="B970" s="166"/>
    </row>
    <row r="971" spans="2:2" ht="12.75">
      <c r="B971" s="166"/>
    </row>
    <row r="972" spans="2:2" ht="12.75">
      <c r="B972" s="166"/>
    </row>
    <row r="973" spans="2:2" ht="12.75">
      <c r="B973" s="166"/>
    </row>
    <row r="974" spans="2:2" ht="12.75">
      <c r="B974" s="166"/>
    </row>
    <row r="975" spans="2:2" ht="12.75">
      <c r="B975" s="166"/>
    </row>
    <row r="976" spans="2:2" ht="12.75">
      <c r="B976" s="166"/>
    </row>
    <row r="977" spans="2:2" ht="12.75">
      <c r="B977" s="166"/>
    </row>
    <row r="978" spans="2:2" ht="12.75">
      <c r="B978" s="166"/>
    </row>
    <row r="979" spans="2:2" ht="12.75">
      <c r="B979" s="166"/>
    </row>
    <row r="980" spans="2:2" ht="12.75">
      <c r="B980" s="166"/>
    </row>
    <row r="981" spans="2:2" ht="12.75">
      <c r="B981" s="166"/>
    </row>
    <row r="982" spans="2:2" ht="12.75">
      <c r="B982" s="166"/>
    </row>
    <row r="983" spans="2:2" ht="12.75">
      <c r="B983" s="166"/>
    </row>
    <row r="984" spans="2:2" ht="12.75">
      <c r="B984" s="166"/>
    </row>
    <row r="985" spans="2:2" ht="12.75">
      <c r="B985" s="166"/>
    </row>
    <row r="986" spans="2:2" ht="12.75">
      <c r="B986" s="166"/>
    </row>
    <row r="987" spans="2:2" ht="12.75">
      <c r="B987" s="166"/>
    </row>
    <row r="988" spans="2:2" ht="12.75">
      <c r="B988" s="166"/>
    </row>
    <row r="989" spans="2:2" ht="12.75">
      <c r="B989" s="166"/>
    </row>
    <row r="990" spans="2:2" ht="12.75">
      <c r="B990" s="166"/>
    </row>
    <row r="991" spans="2:2" ht="12.75">
      <c r="B991" s="166"/>
    </row>
    <row r="992" spans="2:2" ht="12.75">
      <c r="B992" s="166"/>
    </row>
    <row r="993" spans="2:2" ht="12.75">
      <c r="B993" s="166"/>
    </row>
    <row r="994" spans="2:2" ht="12.75">
      <c r="B994" s="166"/>
    </row>
    <row r="995" spans="2:2" ht="12.75">
      <c r="B995" s="166"/>
    </row>
    <row r="996" spans="2:2" ht="12.75">
      <c r="B996" s="166"/>
    </row>
    <row r="997" spans="2:2" ht="12.75">
      <c r="B997" s="166"/>
    </row>
    <row r="998" spans="2:2" ht="12.75">
      <c r="B998" s="166"/>
    </row>
    <row r="999" spans="2:2" ht="12.75">
      <c r="B999" s="166"/>
    </row>
    <row r="1000" spans="2:2" ht="12.75">
      <c r="B1000" s="166"/>
    </row>
    <row r="1001" spans="2:2" ht="12.75">
      <c r="B1001" s="166"/>
    </row>
    <row r="1002" spans="2:2" ht="12.75">
      <c r="B1002" s="166"/>
    </row>
    <row r="1003" spans="2:2" ht="12.75">
      <c r="B1003" s="166"/>
    </row>
    <row r="1004" spans="2:2" ht="12.75">
      <c r="B1004" s="166"/>
    </row>
    <row r="1005" spans="2:2" ht="12.75">
      <c r="B1005" s="166"/>
    </row>
  </sheetData>
  <sheetProtection algorithmName="SHA-512" hashValue="fKtYT569dUDmMU5gU/sZ8mW/wSqRAL0OAGeAPxkMwnThw9+b+CiGoGNU46EGkNQf9duYxhrt9m0Vp+TmKWG2ZQ==" saltValue="fDmisT1J/91uKj/wXeJ5QA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outlinePr summaryBelow="0" summaryRight="0"/>
  </sheetPr>
  <dimension ref="A1:E20"/>
  <sheetViews>
    <sheetView showGridLines="0" workbookViewId="0">
      <selection sqref="A1:E1"/>
    </sheetView>
  </sheetViews>
  <sheetFormatPr defaultColWidth="14.42578125" defaultRowHeight="15.75" customHeight="1"/>
  <cols>
    <col min="1" max="2" width="29.140625" style="142" customWidth="1"/>
    <col min="3" max="3" width="29.42578125" style="142" customWidth="1"/>
    <col min="4" max="5" width="29.140625" style="142" customWidth="1"/>
    <col min="6" max="16384" width="14.42578125" style="142"/>
  </cols>
  <sheetData>
    <row r="1" spans="1:5" ht="42" customHeight="1">
      <c r="A1" s="339" t="s">
        <v>612</v>
      </c>
      <c r="B1" s="262"/>
      <c r="C1" s="262"/>
      <c r="D1" s="262"/>
      <c r="E1" s="262"/>
    </row>
    <row r="2" spans="1:5" ht="33.75" customHeight="1">
      <c r="A2" s="173" t="s">
        <v>611</v>
      </c>
      <c r="B2" s="173" t="s">
        <v>610</v>
      </c>
      <c r="C2" s="173" t="s">
        <v>609</v>
      </c>
      <c r="D2" s="173" t="s">
        <v>608</v>
      </c>
      <c r="E2" s="173" t="s">
        <v>607</v>
      </c>
    </row>
    <row r="3" spans="1:5" ht="12.75">
      <c r="A3" s="171"/>
      <c r="B3" s="171"/>
      <c r="C3" s="171"/>
      <c r="D3" s="171"/>
      <c r="E3" s="171"/>
    </row>
    <row r="4" spans="1:5" ht="12.75">
      <c r="A4" s="171"/>
      <c r="B4" s="171"/>
      <c r="C4" s="171"/>
      <c r="D4" s="171"/>
      <c r="E4" s="171"/>
    </row>
    <row r="5" spans="1:5" ht="12.75">
      <c r="A5" s="171"/>
      <c r="B5" s="171"/>
      <c r="C5" s="171"/>
      <c r="D5" s="171"/>
      <c r="E5" s="171"/>
    </row>
    <row r="6" spans="1:5" ht="12.75">
      <c r="A6" s="171"/>
      <c r="B6" s="171"/>
      <c r="C6" s="171"/>
      <c r="D6" s="171"/>
      <c r="E6" s="171"/>
    </row>
    <row r="7" spans="1:5" ht="12.75">
      <c r="A7" s="171"/>
      <c r="B7" s="171"/>
      <c r="C7" s="171"/>
      <c r="D7" s="171"/>
      <c r="E7" s="171"/>
    </row>
    <row r="8" spans="1:5" ht="12.75">
      <c r="A8" s="171"/>
      <c r="B8" s="171"/>
      <c r="C8" s="171"/>
      <c r="D8" s="171"/>
      <c r="E8" s="171"/>
    </row>
    <row r="9" spans="1:5" ht="12.75">
      <c r="A9" s="171"/>
      <c r="B9" s="171"/>
      <c r="C9" s="171"/>
      <c r="D9" s="171"/>
      <c r="E9" s="171"/>
    </row>
    <row r="10" spans="1:5" ht="12.75">
      <c r="A10" s="171"/>
      <c r="B10" s="171"/>
      <c r="C10" s="171"/>
      <c r="D10" s="171"/>
      <c r="E10" s="171"/>
    </row>
    <row r="11" spans="1:5" ht="12.75">
      <c r="A11" s="171"/>
      <c r="B11" s="171"/>
      <c r="C11" s="171"/>
      <c r="D11" s="171"/>
      <c r="E11" s="171"/>
    </row>
    <row r="12" spans="1:5" ht="12.75">
      <c r="A12" s="172"/>
      <c r="B12" s="172"/>
      <c r="C12" s="172"/>
      <c r="D12" s="172"/>
      <c r="E12" s="172"/>
    </row>
    <row r="14" spans="1:5" ht="12.75">
      <c r="A14" s="340" t="s">
        <v>606</v>
      </c>
      <c r="B14" s="253"/>
      <c r="C14" s="253"/>
      <c r="D14" s="253"/>
      <c r="E14" s="254"/>
    </row>
    <row r="15" spans="1:5" ht="12.75">
      <c r="A15" s="171"/>
      <c r="B15" s="171"/>
      <c r="C15" s="171"/>
      <c r="D15" s="171"/>
      <c r="E15" s="171"/>
    </row>
    <row r="16" spans="1:5" ht="12.75">
      <c r="A16" s="171"/>
      <c r="B16" s="171"/>
      <c r="C16" s="171"/>
      <c r="D16" s="171"/>
      <c r="E16" s="171"/>
    </row>
    <row r="17" spans="1:5" ht="12.75">
      <c r="A17" s="171"/>
      <c r="B17" s="171"/>
      <c r="C17" s="171"/>
      <c r="D17" s="171"/>
      <c r="E17" s="171"/>
    </row>
    <row r="18" spans="1:5" ht="12.75">
      <c r="A18" s="171"/>
      <c r="B18" s="171"/>
      <c r="C18" s="171"/>
      <c r="D18" s="171"/>
      <c r="E18" s="171"/>
    </row>
    <row r="19" spans="1:5" ht="12.75">
      <c r="A19" s="171"/>
      <c r="B19" s="171"/>
      <c r="C19" s="171"/>
      <c r="D19" s="171"/>
      <c r="E19" s="171"/>
    </row>
    <row r="20" spans="1:5" ht="12.75">
      <c r="A20" s="171"/>
      <c r="B20" s="171"/>
      <c r="C20" s="171"/>
      <c r="D20" s="171"/>
      <c r="E20" s="171"/>
    </row>
  </sheetData>
  <sheetProtection algorithmName="SHA-512" hashValue="3QIrVW8VD+cxhmnYsIxbUlX6PgrYbjyShRUddWiHkW8u+k+WZdpnLefDTScRLqDowHJwNdRJVgcTrk36+3Gu9Q==" saltValue="r7mgr8q/Lv4AqouiRls2og==" spinCount="100000" sheet="1" objects="1" scenarios="1"/>
  <mergeCells count="2">
    <mergeCell ref="A1:E1"/>
    <mergeCell ref="A14:E1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FFC000"/>
  </sheetPr>
  <dimension ref="A7:AD170"/>
  <sheetViews>
    <sheetView showGridLines="0" zoomScale="70" zoomScaleNormal="70" workbookViewId="0">
      <selection activeCell="C15" sqref="C15:F15"/>
    </sheetView>
  </sheetViews>
  <sheetFormatPr defaultRowHeight="15"/>
  <cols>
    <col min="1" max="1" width="3.140625" style="38" customWidth="1"/>
    <col min="2" max="2" width="36.28515625" customWidth="1"/>
    <col min="3" max="5" width="19.42578125" customWidth="1"/>
    <col min="6" max="6" width="21.7109375" customWidth="1"/>
    <col min="7" max="7" width="16.7109375" style="86" customWidth="1"/>
    <col min="8" max="8" width="36.28515625" customWidth="1"/>
    <col min="9" max="11" width="19.42578125" customWidth="1"/>
    <col min="12" max="12" width="21.7109375" customWidth="1"/>
    <col min="13" max="13" width="9.85546875" style="86" customWidth="1"/>
    <col min="14" max="14" width="36.28515625" customWidth="1"/>
    <col min="15" max="17" width="19.42578125" customWidth="1"/>
    <col min="18" max="18" width="21.7109375" customWidth="1"/>
    <col min="19" max="19" width="9.85546875" customWidth="1"/>
    <col min="20" max="20" width="36.28515625" customWidth="1"/>
    <col min="21" max="23" width="19.42578125" customWidth="1"/>
    <col min="24" max="24" width="21.7109375" customWidth="1"/>
    <col min="25" max="25" width="9.140625" style="86"/>
    <col min="26" max="26" width="36.28515625" customWidth="1"/>
    <col min="27" max="29" width="19.42578125" customWidth="1"/>
    <col min="30" max="30" width="21.7109375" customWidth="1"/>
  </cols>
  <sheetData>
    <row r="7" spans="2:30" ht="28.5">
      <c r="B7" s="43" t="s">
        <v>458</v>
      </c>
      <c r="C7" s="43"/>
      <c r="D7" s="43"/>
      <c r="E7" s="43"/>
      <c r="F7" s="43"/>
      <c r="H7" s="43"/>
      <c r="I7" s="43"/>
      <c r="J7" s="43"/>
      <c r="K7" s="43"/>
      <c r="L7" s="43"/>
      <c r="N7" s="43"/>
      <c r="O7" s="43"/>
      <c r="P7" s="43"/>
      <c r="Q7" s="43"/>
      <c r="R7" s="43"/>
      <c r="T7" s="43"/>
      <c r="U7" s="43"/>
      <c r="V7" s="43"/>
      <c r="W7" s="43"/>
      <c r="X7" s="43"/>
      <c r="Z7" s="43"/>
      <c r="AA7" s="43"/>
      <c r="AB7" s="43"/>
      <c r="AC7" s="43"/>
      <c r="AD7" s="43"/>
    </row>
    <row r="8" spans="2:30" ht="15" customHeight="1">
      <c r="B8" s="41" t="s">
        <v>459</v>
      </c>
      <c r="C8" s="41"/>
      <c r="D8" s="41"/>
      <c r="E8" s="41"/>
      <c r="F8" s="41"/>
      <c r="H8" s="41"/>
      <c r="I8" s="41"/>
      <c r="J8" s="41"/>
      <c r="K8" s="41"/>
      <c r="L8" s="41"/>
      <c r="N8" s="41"/>
      <c r="O8" s="41"/>
      <c r="P8" s="41"/>
      <c r="Q8" s="41"/>
      <c r="R8" s="41"/>
      <c r="T8" s="41"/>
      <c r="U8" s="41"/>
      <c r="V8" s="41"/>
      <c r="W8" s="41"/>
      <c r="X8" s="41"/>
      <c r="Z8" s="41"/>
      <c r="AA8" s="41"/>
      <c r="AB8" s="41"/>
      <c r="AC8" s="41"/>
      <c r="AD8" s="41"/>
    </row>
    <row r="9" spans="2:30" ht="15" customHeight="1">
      <c r="B9" s="41"/>
      <c r="C9" s="41"/>
      <c r="D9" s="41"/>
      <c r="E9" s="41"/>
      <c r="F9" s="41"/>
      <c r="H9" s="41"/>
      <c r="I9" s="41"/>
      <c r="J9" s="41"/>
      <c r="K9" s="41"/>
      <c r="L9" s="41"/>
      <c r="N9" s="41"/>
      <c r="O9" s="41"/>
      <c r="P9" s="41"/>
      <c r="Q9" s="41"/>
      <c r="R9" s="41"/>
      <c r="T9" s="41"/>
      <c r="U9" s="41"/>
      <c r="V9" s="41"/>
      <c r="W9" s="41"/>
      <c r="X9" s="41"/>
      <c r="Z9" s="41"/>
      <c r="AA9" s="41"/>
      <c r="AB9" s="41"/>
      <c r="AC9" s="41"/>
      <c r="AD9" s="41"/>
    </row>
    <row r="10" spans="2:30" ht="15" customHeight="1">
      <c r="B10" s="41"/>
      <c r="C10" s="41"/>
      <c r="D10" s="41"/>
      <c r="E10" s="41"/>
      <c r="F10" s="41"/>
      <c r="H10" s="41"/>
      <c r="I10" s="41"/>
      <c r="J10" s="41"/>
      <c r="K10" s="41"/>
      <c r="L10" s="41"/>
      <c r="N10" s="41"/>
      <c r="O10" s="41"/>
      <c r="P10" s="41"/>
      <c r="Q10" s="41"/>
      <c r="R10" s="41"/>
      <c r="T10" s="41"/>
      <c r="U10" s="41"/>
      <c r="V10" s="41"/>
      <c r="W10" s="41"/>
      <c r="X10" s="41"/>
      <c r="Z10" s="41"/>
      <c r="AA10" s="41"/>
      <c r="AB10" s="41"/>
      <c r="AC10" s="41"/>
      <c r="AD10" s="41"/>
    </row>
    <row r="11" spans="2:30" ht="15" customHeight="1">
      <c r="B11" s="41"/>
      <c r="C11" s="41"/>
      <c r="D11" s="41"/>
      <c r="E11" s="41"/>
      <c r="F11" s="41"/>
      <c r="H11" s="41"/>
      <c r="I11" s="41"/>
      <c r="J11" s="41"/>
      <c r="K11" s="41"/>
      <c r="L11" s="41"/>
      <c r="N11" s="41"/>
      <c r="O11" s="41"/>
      <c r="P11" s="41"/>
      <c r="Q11" s="41"/>
      <c r="R11" s="41"/>
      <c r="T11" s="41"/>
      <c r="U11" s="41"/>
      <c r="V11" s="41"/>
      <c r="W11" s="41"/>
      <c r="X11" s="41"/>
      <c r="Z11" s="41"/>
      <c r="AA11" s="41"/>
      <c r="AB11" s="41"/>
      <c r="AC11" s="41"/>
      <c r="AD11" s="41"/>
    </row>
    <row r="12" spans="2:30" ht="15" customHeight="1">
      <c r="B12" s="41"/>
      <c r="C12" s="41"/>
      <c r="D12" s="41"/>
      <c r="E12" s="41"/>
      <c r="F12" s="41"/>
      <c r="H12" s="41"/>
      <c r="I12" s="41"/>
      <c r="J12" s="41"/>
      <c r="K12" s="41"/>
      <c r="L12" s="41"/>
      <c r="N12" s="41"/>
      <c r="O12" s="41"/>
      <c r="P12" s="41"/>
      <c r="Q12" s="41"/>
      <c r="R12" s="41"/>
      <c r="T12" s="41"/>
      <c r="U12" s="41"/>
      <c r="V12" s="41"/>
      <c r="W12" s="41"/>
      <c r="X12" s="41"/>
      <c r="Z12" s="41"/>
      <c r="AA12" s="41"/>
      <c r="AB12" s="41"/>
      <c r="AC12" s="41"/>
      <c r="AD12" s="41"/>
    </row>
    <row r="13" spans="2:30" ht="15" customHeight="1">
      <c r="B13" s="41"/>
      <c r="C13" s="41"/>
      <c r="D13" s="41"/>
      <c r="E13" s="41"/>
      <c r="F13" s="41"/>
      <c r="H13" s="41"/>
      <c r="I13" s="41"/>
      <c r="J13" s="41"/>
      <c r="K13" s="41"/>
      <c r="L13" s="41"/>
      <c r="N13" s="41"/>
      <c r="O13" s="41"/>
      <c r="P13" s="41"/>
      <c r="Q13" s="41"/>
      <c r="R13" s="41"/>
      <c r="T13" s="41"/>
      <c r="U13" s="41"/>
      <c r="V13" s="41"/>
      <c r="W13" s="41"/>
      <c r="X13" s="41"/>
      <c r="Z13" s="41"/>
      <c r="AA13" s="41"/>
      <c r="AB13" s="41"/>
      <c r="AC13" s="41"/>
      <c r="AD13" s="41"/>
    </row>
    <row r="14" spans="2:30" ht="15.75" thickBot="1"/>
    <row r="15" spans="2:30" ht="26.25" customHeight="1" thickBot="1">
      <c r="B15" s="69" t="s">
        <v>474</v>
      </c>
      <c r="C15" s="355"/>
      <c r="D15" s="356"/>
      <c r="E15" s="356"/>
      <c r="F15" s="357"/>
      <c r="H15" s="69" t="s">
        <v>474</v>
      </c>
      <c r="I15" s="355"/>
      <c r="J15" s="356"/>
      <c r="K15" s="356"/>
      <c r="L15" s="357"/>
      <c r="N15" s="69" t="s">
        <v>474</v>
      </c>
      <c r="O15" s="355"/>
      <c r="P15" s="356"/>
      <c r="Q15" s="356"/>
      <c r="R15" s="357"/>
      <c r="T15" s="69" t="s">
        <v>474</v>
      </c>
      <c r="U15" s="355"/>
      <c r="V15" s="356"/>
      <c r="W15" s="356"/>
      <c r="X15" s="357"/>
      <c r="Z15" s="69" t="s">
        <v>474</v>
      </c>
      <c r="AA15" s="355"/>
      <c r="AB15" s="356"/>
      <c r="AC15" s="356"/>
      <c r="AD15" s="357"/>
    </row>
    <row r="16" spans="2:30" ht="30" customHeight="1">
      <c r="B16" s="70" t="s">
        <v>475</v>
      </c>
      <c r="C16" s="358"/>
      <c r="D16" s="359"/>
      <c r="E16" s="359"/>
      <c r="F16" s="360"/>
      <c r="H16" s="70" t="s">
        <v>475</v>
      </c>
      <c r="I16" s="358"/>
      <c r="J16" s="359"/>
      <c r="K16" s="359"/>
      <c r="L16" s="360"/>
      <c r="N16" s="70" t="s">
        <v>475</v>
      </c>
      <c r="O16" s="358"/>
      <c r="P16" s="359"/>
      <c r="Q16" s="359"/>
      <c r="R16" s="360"/>
      <c r="T16" s="70" t="s">
        <v>475</v>
      </c>
      <c r="U16" s="358"/>
      <c r="V16" s="359"/>
      <c r="W16" s="359"/>
      <c r="X16" s="360"/>
      <c r="Z16" s="70" t="s">
        <v>475</v>
      </c>
      <c r="AA16" s="358"/>
      <c r="AB16" s="359"/>
      <c r="AC16" s="359"/>
      <c r="AD16" s="360"/>
    </row>
    <row r="17" spans="1:30" ht="30" customHeight="1">
      <c r="B17" s="71" t="s">
        <v>476</v>
      </c>
      <c r="C17" s="349"/>
      <c r="D17" s="350"/>
      <c r="E17" s="350"/>
      <c r="F17" s="351"/>
      <c r="H17" s="71" t="s">
        <v>476</v>
      </c>
      <c r="I17" s="349"/>
      <c r="J17" s="350"/>
      <c r="K17" s="350"/>
      <c r="L17" s="351"/>
      <c r="N17" s="71" t="s">
        <v>476</v>
      </c>
      <c r="O17" s="349"/>
      <c r="P17" s="350"/>
      <c r="Q17" s="350"/>
      <c r="R17" s="351"/>
      <c r="T17" s="71" t="s">
        <v>476</v>
      </c>
      <c r="U17" s="349"/>
      <c r="V17" s="350"/>
      <c r="W17" s="350"/>
      <c r="X17" s="351"/>
      <c r="Z17" s="71" t="s">
        <v>476</v>
      </c>
      <c r="AA17" s="349"/>
      <c r="AB17" s="350"/>
      <c r="AC17" s="350"/>
      <c r="AD17" s="351"/>
    </row>
    <row r="18" spans="1:30" ht="30" customHeight="1">
      <c r="B18" s="71" t="s">
        <v>477</v>
      </c>
      <c r="C18" s="349"/>
      <c r="D18" s="350"/>
      <c r="E18" s="350"/>
      <c r="F18" s="351"/>
      <c r="H18" s="71" t="s">
        <v>477</v>
      </c>
      <c r="I18" s="349"/>
      <c r="J18" s="350"/>
      <c r="K18" s="350"/>
      <c r="L18" s="351"/>
      <c r="N18" s="71" t="s">
        <v>477</v>
      </c>
      <c r="O18" s="349"/>
      <c r="P18" s="350"/>
      <c r="Q18" s="350"/>
      <c r="R18" s="351"/>
      <c r="T18" s="71" t="s">
        <v>477</v>
      </c>
      <c r="U18" s="349"/>
      <c r="V18" s="350"/>
      <c r="W18" s="350"/>
      <c r="X18" s="351"/>
      <c r="Z18" s="71" t="s">
        <v>477</v>
      </c>
      <c r="AA18" s="349"/>
      <c r="AB18" s="350"/>
      <c r="AC18" s="350"/>
      <c r="AD18" s="351"/>
    </row>
    <row r="19" spans="1:30" ht="30" customHeight="1">
      <c r="B19" s="71" t="s">
        <v>478</v>
      </c>
      <c r="C19" s="349"/>
      <c r="D19" s="350"/>
      <c r="E19" s="350"/>
      <c r="F19" s="351"/>
      <c r="H19" s="71" t="s">
        <v>478</v>
      </c>
      <c r="I19" s="349"/>
      <c r="J19" s="350"/>
      <c r="K19" s="350"/>
      <c r="L19" s="351"/>
      <c r="N19" s="71" t="s">
        <v>478</v>
      </c>
      <c r="O19" s="349"/>
      <c r="P19" s="350"/>
      <c r="Q19" s="350"/>
      <c r="R19" s="351"/>
      <c r="T19" s="71" t="s">
        <v>478</v>
      </c>
      <c r="U19" s="349"/>
      <c r="V19" s="350"/>
      <c r="W19" s="350"/>
      <c r="X19" s="351"/>
      <c r="Z19" s="71" t="s">
        <v>478</v>
      </c>
      <c r="AA19" s="349"/>
      <c r="AB19" s="350"/>
      <c r="AC19" s="350"/>
      <c r="AD19" s="351"/>
    </row>
    <row r="20" spans="1:30" ht="30" customHeight="1">
      <c r="B20" s="71" t="s">
        <v>479</v>
      </c>
      <c r="C20" s="349"/>
      <c r="D20" s="350"/>
      <c r="E20" s="350"/>
      <c r="F20" s="351"/>
      <c r="H20" s="71" t="s">
        <v>479</v>
      </c>
      <c r="I20" s="349"/>
      <c r="J20" s="350"/>
      <c r="K20" s="350"/>
      <c r="L20" s="351"/>
      <c r="N20" s="71" t="s">
        <v>479</v>
      </c>
      <c r="O20" s="349"/>
      <c r="P20" s="350"/>
      <c r="Q20" s="350"/>
      <c r="R20" s="351"/>
      <c r="T20" s="71" t="s">
        <v>479</v>
      </c>
      <c r="U20" s="349"/>
      <c r="V20" s="350"/>
      <c r="W20" s="350"/>
      <c r="X20" s="351"/>
      <c r="Z20" s="71" t="s">
        <v>479</v>
      </c>
      <c r="AA20" s="349"/>
      <c r="AB20" s="350"/>
      <c r="AC20" s="350"/>
      <c r="AD20" s="351"/>
    </row>
    <row r="21" spans="1:30" ht="30" customHeight="1">
      <c r="B21" s="71" t="s">
        <v>480</v>
      </c>
      <c r="C21" s="349"/>
      <c r="D21" s="350"/>
      <c r="E21" s="350"/>
      <c r="F21" s="351"/>
      <c r="H21" s="71" t="s">
        <v>480</v>
      </c>
      <c r="I21" s="349"/>
      <c r="J21" s="350"/>
      <c r="K21" s="350"/>
      <c r="L21" s="351"/>
      <c r="N21" s="71" t="s">
        <v>480</v>
      </c>
      <c r="O21" s="349"/>
      <c r="P21" s="350"/>
      <c r="Q21" s="350"/>
      <c r="R21" s="351"/>
      <c r="T21" s="71" t="s">
        <v>480</v>
      </c>
      <c r="U21" s="349"/>
      <c r="V21" s="350"/>
      <c r="W21" s="350"/>
      <c r="X21" s="351"/>
      <c r="Z21" s="71" t="s">
        <v>480</v>
      </c>
      <c r="AA21" s="349"/>
      <c r="AB21" s="350"/>
      <c r="AC21" s="350"/>
      <c r="AD21" s="351"/>
    </row>
    <row r="22" spans="1:30" ht="62.1" customHeight="1">
      <c r="B22" s="71" t="s">
        <v>481</v>
      </c>
      <c r="C22" s="349"/>
      <c r="D22" s="350"/>
      <c r="E22" s="350"/>
      <c r="F22" s="351"/>
      <c r="H22" s="71" t="s">
        <v>481</v>
      </c>
      <c r="I22" s="349"/>
      <c r="J22" s="350"/>
      <c r="K22" s="350"/>
      <c r="L22" s="351"/>
      <c r="N22" s="71" t="s">
        <v>481</v>
      </c>
      <c r="O22" s="349"/>
      <c r="P22" s="350"/>
      <c r="Q22" s="350"/>
      <c r="R22" s="351"/>
      <c r="T22" s="71" t="s">
        <v>481</v>
      </c>
      <c r="U22" s="349"/>
      <c r="V22" s="350"/>
      <c r="W22" s="350"/>
      <c r="X22" s="351"/>
      <c r="Z22" s="71" t="s">
        <v>481</v>
      </c>
      <c r="AA22" s="349"/>
      <c r="AB22" s="350"/>
      <c r="AC22" s="350"/>
      <c r="AD22" s="351"/>
    </row>
    <row r="23" spans="1:30" ht="30" customHeight="1">
      <c r="B23" s="71" t="s">
        <v>482</v>
      </c>
      <c r="C23" s="349"/>
      <c r="D23" s="350"/>
      <c r="E23" s="350"/>
      <c r="F23" s="351"/>
      <c r="H23" s="71" t="s">
        <v>482</v>
      </c>
      <c r="I23" s="349"/>
      <c r="J23" s="350"/>
      <c r="K23" s="350"/>
      <c r="L23" s="351"/>
      <c r="N23" s="71" t="s">
        <v>482</v>
      </c>
      <c r="O23" s="349"/>
      <c r="P23" s="350"/>
      <c r="Q23" s="350"/>
      <c r="R23" s="351"/>
      <c r="T23" s="71" t="s">
        <v>482</v>
      </c>
      <c r="U23" s="349"/>
      <c r="V23" s="350"/>
      <c r="W23" s="350"/>
      <c r="X23" s="351"/>
      <c r="Z23" s="71" t="s">
        <v>482</v>
      </c>
      <c r="AA23" s="349"/>
      <c r="AB23" s="350"/>
      <c r="AC23" s="350"/>
      <c r="AD23" s="351"/>
    </row>
    <row r="24" spans="1:30" ht="31.5" customHeight="1">
      <c r="B24" s="71" t="s">
        <v>483</v>
      </c>
      <c r="C24" s="352"/>
      <c r="D24" s="353"/>
      <c r="E24" s="353"/>
      <c r="F24" s="354"/>
      <c r="H24" s="71" t="s">
        <v>483</v>
      </c>
      <c r="I24" s="352"/>
      <c r="J24" s="353"/>
      <c r="K24" s="353"/>
      <c r="L24" s="354"/>
      <c r="N24" s="71" t="s">
        <v>483</v>
      </c>
      <c r="O24" s="352"/>
      <c r="P24" s="353"/>
      <c r="Q24" s="353"/>
      <c r="R24" s="354"/>
      <c r="T24" s="71" t="s">
        <v>483</v>
      </c>
      <c r="U24" s="352"/>
      <c r="V24" s="353"/>
      <c r="W24" s="353"/>
      <c r="X24" s="354"/>
      <c r="Z24" s="71" t="s">
        <v>483</v>
      </c>
      <c r="AA24" s="352"/>
      <c r="AB24" s="353"/>
      <c r="AC24" s="353"/>
      <c r="AD24" s="354"/>
    </row>
    <row r="25" spans="1:30" ht="62.1" customHeight="1">
      <c r="A25" s="91"/>
      <c r="B25" s="344" t="s">
        <v>460</v>
      </c>
      <c r="C25" s="72" t="s">
        <v>465</v>
      </c>
      <c r="D25" s="75"/>
      <c r="E25" s="75"/>
      <c r="F25" s="76"/>
      <c r="G25" s="91"/>
      <c r="H25" s="344" t="s">
        <v>460</v>
      </c>
      <c r="I25" s="72" t="s">
        <v>465</v>
      </c>
      <c r="J25" s="75"/>
      <c r="K25" s="75"/>
      <c r="L25" s="76"/>
      <c r="M25" s="91"/>
      <c r="N25" s="344" t="s">
        <v>460</v>
      </c>
      <c r="O25" s="72" t="s">
        <v>465</v>
      </c>
      <c r="P25" s="75"/>
      <c r="Q25" s="75"/>
      <c r="R25" s="76"/>
      <c r="S25" s="91"/>
      <c r="T25" s="344" t="s">
        <v>460</v>
      </c>
      <c r="U25" s="72" t="s">
        <v>465</v>
      </c>
      <c r="V25" s="75"/>
      <c r="W25" s="75"/>
      <c r="X25" s="76"/>
      <c r="Y25" s="91"/>
      <c r="Z25" s="344" t="s">
        <v>460</v>
      </c>
      <c r="AA25" s="72" t="s">
        <v>465</v>
      </c>
      <c r="AB25" s="75"/>
      <c r="AC25" s="75"/>
      <c r="AD25" s="76"/>
    </row>
    <row r="26" spans="1:30" ht="62.1" customHeight="1">
      <c r="A26" s="91"/>
      <c r="B26" s="344"/>
      <c r="C26" s="73" t="s">
        <v>512</v>
      </c>
      <c r="D26" s="75"/>
      <c r="E26" s="75"/>
      <c r="F26" s="76"/>
      <c r="G26" s="91"/>
      <c r="H26" s="344"/>
      <c r="I26" s="73" t="s">
        <v>512</v>
      </c>
      <c r="J26" s="75"/>
      <c r="K26" s="75"/>
      <c r="L26" s="76"/>
      <c r="M26" s="91"/>
      <c r="N26" s="344"/>
      <c r="O26" s="73" t="s">
        <v>512</v>
      </c>
      <c r="P26" s="75"/>
      <c r="Q26" s="75"/>
      <c r="R26" s="76"/>
      <c r="S26" s="91"/>
      <c r="T26" s="344"/>
      <c r="U26" s="73" t="s">
        <v>512</v>
      </c>
      <c r="V26" s="75"/>
      <c r="W26" s="75"/>
      <c r="X26" s="76"/>
      <c r="Y26" s="91"/>
      <c r="Z26" s="344"/>
      <c r="AA26" s="73" t="s">
        <v>512</v>
      </c>
      <c r="AB26" s="75"/>
      <c r="AC26" s="75"/>
      <c r="AD26" s="76"/>
    </row>
    <row r="27" spans="1:30" ht="62.1" customHeight="1">
      <c r="A27" s="91"/>
      <c r="B27" s="344"/>
      <c r="C27" s="73" t="s">
        <v>466</v>
      </c>
      <c r="D27" s="75"/>
      <c r="E27" s="75"/>
      <c r="F27" s="76"/>
      <c r="G27" s="91"/>
      <c r="H27" s="344"/>
      <c r="I27" s="73" t="s">
        <v>466</v>
      </c>
      <c r="J27" s="75"/>
      <c r="K27" s="75"/>
      <c r="L27" s="76"/>
      <c r="M27" s="91"/>
      <c r="N27" s="344"/>
      <c r="O27" s="73" t="s">
        <v>466</v>
      </c>
      <c r="P27" s="75"/>
      <c r="Q27" s="75"/>
      <c r="R27" s="76"/>
      <c r="S27" s="91"/>
      <c r="T27" s="344"/>
      <c r="U27" s="73" t="s">
        <v>466</v>
      </c>
      <c r="V27" s="75"/>
      <c r="W27" s="75"/>
      <c r="X27" s="76"/>
      <c r="Y27" s="91"/>
      <c r="Z27" s="344"/>
      <c r="AA27" s="73" t="s">
        <v>466</v>
      </c>
      <c r="AB27" s="75"/>
      <c r="AC27" s="75"/>
      <c r="AD27" s="76"/>
    </row>
    <row r="28" spans="1:30" ht="62.1" customHeight="1">
      <c r="A28" s="91"/>
      <c r="B28" s="344"/>
      <c r="C28" s="73" t="s">
        <v>471</v>
      </c>
      <c r="D28" s="75"/>
      <c r="E28" s="75"/>
      <c r="F28" s="76"/>
      <c r="G28" s="91"/>
      <c r="H28" s="344"/>
      <c r="I28" s="73" t="s">
        <v>471</v>
      </c>
      <c r="J28" s="75"/>
      <c r="K28" s="75"/>
      <c r="L28" s="76"/>
      <c r="M28" s="91"/>
      <c r="N28" s="344"/>
      <c r="O28" s="73" t="s">
        <v>471</v>
      </c>
      <c r="P28" s="75"/>
      <c r="Q28" s="75"/>
      <c r="R28" s="76"/>
      <c r="S28" s="91"/>
      <c r="T28" s="344"/>
      <c r="U28" s="73" t="s">
        <v>471</v>
      </c>
      <c r="V28" s="75"/>
      <c r="W28" s="75"/>
      <c r="X28" s="76"/>
      <c r="Y28" s="91"/>
      <c r="Z28" s="344"/>
      <c r="AA28" s="73" t="s">
        <v>471</v>
      </c>
      <c r="AB28" s="75"/>
      <c r="AC28" s="75"/>
      <c r="AD28" s="76"/>
    </row>
    <row r="29" spans="1:30" ht="62.1" customHeight="1">
      <c r="A29" s="91"/>
      <c r="B29" s="344"/>
      <c r="C29" s="73" t="s">
        <v>472</v>
      </c>
      <c r="D29" s="75"/>
      <c r="E29" s="75"/>
      <c r="F29" s="76"/>
      <c r="G29" s="91"/>
      <c r="H29" s="344"/>
      <c r="I29" s="73" t="s">
        <v>472</v>
      </c>
      <c r="J29" s="75"/>
      <c r="K29" s="75"/>
      <c r="L29" s="76"/>
      <c r="M29" s="91"/>
      <c r="N29" s="344"/>
      <c r="O29" s="73" t="s">
        <v>472</v>
      </c>
      <c r="P29" s="75"/>
      <c r="Q29" s="75"/>
      <c r="R29" s="76"/>
      <c r="S29" s="91"/>
      <c r="T29" s="344"/>
      <c r="U29" s="73" t="s">
        <v>472</v>
      </c>
      <c r="V29" s="75"/>
      <c r="W29" s="75"/>
      <c r="X29" s="76"/>
      <c r="Y29" s="91"/>
      <c r="Z29" s="344"/>
      <c r="AA29" s="73" t="s">
        <v>472</v>
      </c>
      <c r="AB29" s="75"/>
      <c r="AC29" s="75"/>
      <c r="AD29" s="76"/>
    </row>
    <row r="30" spans="1:30" ht="62.1" customHeight="1">
      <c r="A30" s="91"/>
      <c r="B30" s="344"/>
      <c r="C30" s="73" t="s">
        <v>467</v>
      </c>
      <c r="D30" s="75"/>
      <c r="E30" s="75"/>
      <c r="F30" s="76"/>
      <c r="G30" s="91"/>
      <c r="H30" s="344"/>
      <c r="I30" s="73" t="s">
        <v>467</v>
      </c>
      <c r="J30" s="75"/>
      <c r="K30" s="75"/>
      <c r="L30" s="76"/>
      <c r="M30" s="91"/>
      <c r="N30" s="344"/>
      <c r="O30" s="73" t="s">
        <v>467</v>
      </c>
      <c r="P30" s="75"/>
      <c r="Q30" s="75"/>
      <c r="R30" s="76"/>
      <c r="S30" s="91"/>
      <c r="T30" s="344"/>
      <c r="U30" s="73" t="s">
        <v>467</v>
      </c>
      <c r="V30" s="75"/>
      <c r="W30" s="75"/>
      <c r="X30" s="76"/>
      <c r="Y30" s="91"/>
      <c r="Z30" s="344"/>
      <c r="AA30" s="73" t="s">
        <v>467</v>
      </c>
      <c r="AB30" s="75"/>
      <c r="AC30" s="75"/>
      <c r="AD30" s="76"/>
    </row>
    <row r="31" spans="1:30" ht="62.1" customHeight="1">
      <c r="A31" s="91"/>
      <c r="B31" s="344"/>
      <c r="C31" s="73" t="s">
        <v>468</v>
      </c>
      <c r="D31" s="75"/>
      <c r="E31" s="75"/>
      <c r="F31" s="76"/>
      <c r="G31" s="91"/>
      <c r="H31" s="344"/>
      <c r="I31" s="73" t="s">
        <v>468</v>
      </c>
      <c r="J31" s="75"/>
      <c r="K31" s="75"/>
      <c r="L31" s="76"/>
      <c r="M31" s="91"/>
      <c r="N31" s="344"/>
      <c r="O31" s="73" t="s">
        <v>468</v>
      </c>
      <c r="P31" s="75"/>
      <c r="Q31" s="75"/>
      <c r="R31" s="76"/>
      <c r="S31" s="91"/>
      <c r="T31" s="344"/>
      <c r="U31" s="73" t="s">
        <v>468</v>
      </c>
      <c r="V31" s="75"/>
      <c r="W31" s="75"/>
      <c r="X31" s="76"/>
      <c r="Y31" s="91"/>
      <c r="Z31" s="344"/>
      <c r="AA31" s="73" t="s">
        <v>468</v>
      </c>
      <c r="AB31" s="75"/>
      <c r="AC31" s="75"/>
      <c r="AD31" s="76"/>
    </row>
    <row r="32" spans="1:30" ht="62.1" customHeight="1">
      <c r="A32" s="91"/>
      <c r="B32" s="344"/>
      <c r="C32" s="73" t="s">
        <v>473</v>
      </c>
      <c r="D32" s="75"/>
      <c r="E32" s="75"/>
      <c r="F32" s="76"/>
      <c r="G32" s="91"/>
      <c r="H32" s="344"/>
      <c r="I32" s="73" t="s">
        <v>473</v>
      </c>
      <c r="J32" s="75"/>
      <c r="K32" s="75"/>
      <c r="L32" s="76"/>
      <c r="M32" s="91"/>
      <c r="N32" s="344"/>
      <c r="O32" s="73" t="s">
        <v>473</v>
      </c>
      <c r="P32" s="75"/>
      <c r="Q32" s="75"/>
      <c r="R32" s="76"/>
      <c r="S32" s="91"/>
      <c r="T32" s="344"/>
      <c r="U32" s="73" t="s">
        <v>473</v>
      </c>
      <c r="V32" s="75"/>
      <c r="W32" s="75"/>
      <c r="X32" s="76"/>
      <c r="Y32" s="91"/>
      <c r="Z32" s="344"/>
      <c r="AA32" s="73" t="s">
        <v>473</v>
      </c>
      <c r="AB32" s="75"/>
      <c r="AC32" s="75"/>
      <c r="AD32" s="76"/>
    </row>
    <row r="33" spans="1:30" ht="62.1" customHeight="1">
      <c r="A33" s="91"/>
      <c r="B33" s="344"/>
      <c r="C33" s="73" t="s">
        <v>470</v>
      </c>
      <c r="D33" s="75"/>
      <c r="E33" s="75"/>
      <c r="F33" s="76"/>
      <c r="G33" s="91"/>
      <c r="H33" s="344"/>
      <c r="I33" s="73" t="s">
        <v>470</v>
      </c>
      <c r="J33" s="75"/>
      <c r="K33" s="75"/>
      <c r="L33" s="76"/>
      <c r="M33" s="91"/>
      <c r="N33" s="344"/>
      <c r="O33" s="73" t="s">
        <v>470</v>
      </c>
      <c r="P33" s="75"/>
      <c r="Q33" s="75"/>
      <c r="R33" s="76"/>
      <c r="S33" s="91"/>
      <c r="T33" s="344"/>
      <c r="U33" s="73" t="s">
        <v>470</v>
      </c>
      <c r="V33" s="75"/>
      <c r="W33" s="75"/>
      <c r="X33" s="76"/>
      <c r="Y33" s="91"/>
      <c r="Z33" s="344"/>
      <c r="AA33" s="73" t="s">
        <v>470</v>
      </c>
      <c r="AB33" s="75"/>
      <c r="AC33" s="75"/>
      <c r="AD33" s="76"/>
    </row>
    <row r="34" spans="1:30" ht="62.1" customHeight="1" thickBot="1">
      <c r="A34" s="91"/>
      <c r="B34" s="345"/>
      <c r="C34" s="74" t="s">
        <v>469</v>
      </c>
      <c r="D34" s="77"/>
      <c r="E34" s="77"/>
      <c r="F34" s="68"/>
      <c r="G34" s="91"/>
      <c r="H34" s="345"/>
      <c r="I34" s="74" t="s">
        <v>469</v>
      </c>
      <c r="J34" s="77"/>
      <c r="K34" s="77"/>
      <c r="L34" s="68"/>
      <c r="M34" s="91"/>
      <c r="N34" s="345"/>
      <c r="O34" s="74" t="s">
        <v>469</v>
      </c>
      <c r="P34" s="77"/>
      <c r="Q34" s="77"/>
      <c r="R34" s="68"/>
      <c r="S34" s="91"/>
      <c r="T34" s="345"/>
      <c r="U34" s="74" t="s">
        <v>469</v>
      </c>
      <c r="V34" s="77"/>
      <c r="W34" s="77"/>
      <c r="X34" s="68"/>
      <c r="Y34" s="91"/>
      <c r="Z34" s="345"/>
      <c r="AA34" s="74" t="s">
        <v>469</v>
      </c>
      <c r="AB34" s="77"/>
      <c r="AC34" s="77"/>
      <c r="AD34" s="68"/>
    </row>
    <row r="40" spans="1:30" ht="15.75" thickBot="1"/>
    <row r="41" spans="1:30">
      <c r="B41" s="84" t="s">
        <v>491</v>
      </c>
      <c r="C41" s="78"/>
      <c r="D41" s="78"/>
      <c r="E41" s="78"/>
      <c r="F41" s="79"/>
      <c r="H41" s="84" t="s">
        <v>491</v>
      </c>
      <c r="I41" s="78"/>
      <c r="J41" s="78"/>
      <c r="K41" s="78"/>
      <c r="L41" s="79"/>
      <c r="N41" s="84" t="s">
        <v>491</v>
      </c>
      <c r="O41" s="78"/>
      <c r="P41" s="78"/>
      <c r="Q41" s="78"/>
      <c r="R41" s="79"/>
      <c r="T41" s="84" t="s">
        <v>491</v>
      </c>
      <c r="U41" s="78"/>
      <c r="V41" s="78"/>
      <c r="W41" s="78"/>
      <c r="X41" s="79"/>
      <c r="Z41" s="84" t="s">
        <v>491</v>
      </c>
      <c r="AA41" s="78"/>
      <c r="AB41" s="78"/>
      <c r="AC41" s="78"/>
      <c r="AD41" s="79"/>
    </row>
    <row r="42" spans="1:30">
      <c r="B42" s="80" t="s">
        <v>492</v>
      </c>
      <c r="C42" s="346"/>
      <c r="D42" s="347"/>
      <c r="E42" s="347"/>
      <c r="F42" s="348"/>
      <c r="H42" s="80" t="s">
        <v>492</v>
      </c>
      <c r="I42" s="346"/>
      <c r="J42" s="347"/>
      <c r="K42" s="347"/>
      <c r="L42" s="348"/>
      <c r="N42" s="80" t="s">
        <v>492</v>
      </c>
      <c r="O42" s="346"/>
      <c r="P42" s="347"/>
      <c r="Q42" s="347"/>
      <c r="R42" s="348"/>
      <c r="T42" s="80" t="s">
        <v>492</v>
      </c>
      <c r="U42" s="346"/>
      <c r="V42" s="347"/>
      <c r="W42" s="347"/>
      <c r="X42" s="348"/>
      <c r="Z42" s="80" t="s">
        <v>492</v>
      </c>
      <c r="AA42" s="346"/>
      <c r="AB42" s="347"/>
      <c r="AC42" s="347"/>
      <c r="AD42" s="348"/>
    </row>
    <row r="43" spans="1:30">
      <c r="B43" s="80" t="s">
        <v>493</v>
      </c>
      <c r="C43" s="346"/>
      <c r="D43" s="347"/>
      <c r="E43" s="347"/>
      <c r="F43" s="348"/>
      <c r="H43" s="80" t="s">
        <v>493</v>
      </c>
      <c r="I43" s="346"/>
      <c r="J43" s="347"/>
      <c r="K43" s="347"/>
      <c r="L43" s="348"/>
      <c r="N43" s="80" t="s">
        <v>493</v>
      </c>
      <c r="O43" s="346"/>
      <c r="P43" s="347"/>
      <c r="Q43" s="347"/>
      <c r="R43" s="348"/>
      <c r="T43" s="80" t="s">
        <v>493</v>
      </c>
      <c r="U43" s="346"/>
      <c r="V43" s="347"/>
      <c r="W43" s="347"/>
      <c r="X43" s="348"/>
      <c r="Z43" s="80" t="s">
        <v>493</v>
      </c>
      <c r="AA43" s="346"/>
      <c r="AB43" s="347"/>
      <c r="AC43" s="347"/>
      <c r="AD43" s="348"/>
    </row>
    <row r="44" spans="1:30">
      <c r="B44" s="80" t="s">
        <v>494</v>
      </c>
      <c r="C44" s="346"/>
      <c r="D44" s="347"/>
      <c r="E44" s="347"/>
      <c r="F44" s="348"/>
      <c r="H44" s="80" t="s">
        <v>494</v>
      </c>
      <c r="I44" s="346"/>
      <c r="J44" s="347"/>
      <c r="K44" s="347"/>
      <c r="L44" s="348"/>
      <c r="N44" s="80" t="s">
        <v>494</v>
      </c>
      <c r="O44" s="346"/>
      <c r="P44" s="347"/>
      <c r="Q44" s="347"/>
      <c r="R44" s="348"/>
      <c r="T44" s="80" t="s">
        <v>494</v>
      </c>
      <c r="U44" s="346"/>
      <c r="V44" s="347"/>
      <c r="W44" s="347"/>
      <c r="X44" s="348"/>
      <c r="Z44" s="80" t="s">
        <v>494</v>
      </c>
      <c r="AA44" s="346"/>
      <c r="AB44" s="347"/>
      <c r="AC44" s="347"/>
      <c r="AD44" s="348"/>
    </row>
    <row r="45" spans="1:30">
      <c r="B45" s="80" t="s">
        <v>495</v>
      </c>
      <c r="C45" s="346"/>
      <c r="D45" s="347"/>
      <c r="E45" s="347"/>
      <c r="F45" s="348"/>
      <c r="H45" s="80" t="s">
        <v>495</v>
      </c>
      <c r="I45" s="346"/>
      <c r="J45" s="347"/>
      <c r="K45" s="347"/>
      <c r="L45" s="348"/>
      <c r="N45" s="80" t="s">
        <v>495</v>
      </c>
      <c r="O45" s="346"/>
      <c r="P45" s="347"/>
      <c r="Q45" s="347"/>
      <c r="R45" s="348"/>
      <c r="T45" s="80" t="s">
        <v>495</v>
      </c>
      <c r="U45" s="346"/>
      <c r="V45" s="347"/>
      <c r="W45" s="347"/>
      <c r="X45" s="348"/>
      <c r="Z45" s="80" t="s">
        <v>495</v>
      </c>
      <c r="AA45" s="346"/>
      <c r="AB45" s="347"/>
      <c r="AC45" s="347"/>
      <c r="AD45" s="348"/>
    </row>
    <row r="46" spans="1:30">
      <c r="B46" s="80"/>
      <c r="C46" s="75"/>
      <c r="D46" s="75"/>
      <c r="E46" s="75"/>
      <c r="F46" s="76"/>
      <c r="H46" s="80"/>
      <c r="I46" s="75"/>
      <c r="J46" s="75"/>
      <c r="K46" s="75"/>
      <c r="L46" s="76"/>
      <c r="N46" s="80"/>
      <c r="O46" s="75"/>
      <c r="P46" s="75"/>
      <c r="Q46" s="75"/>
      <c r="R46" s="76"/>
      <c r="T46" s="80"/>
      <c r="U46" s="75"/>
      <c r="V46" s="75"/>
      <c r="W46" s="75"/>
      <c r="X46" s="76"/>
      <c r="Z46" s="80"/>
      <c r="AA46" s="75"/>
      <c r="AB46" s="75"/>
      <c r="AC46" s="75"/>
      <c r="AD46" s="76"/>
    </row>
    <row r="47" spans="1:30">
      <c r="B47" s="85" t="s">
        <v>496</v>
      </c>
      <c r="C47" s="75"/>
      <c r="D47" s="75"/>
      <c r="E47" s="75"/>
      <c r="F47" s="76"/>
      <c r="H47" s="85" t="s">
        <v>496</v>
      </c>
      <c r="I47" s="75"/>
      <c r="J47" s="75"/>
      <c r="K47" s="75"/>
      <c r="L47" s="76"/>
      <c r="N47" s="85" t="s">
        <v>496</v>
      </c>
      <c r="O47" s="75"/>
      <c r="P47" s="75"/>
      <c r="Q47" s="75"/>
      <c r="R47" s="76"/>
      <c r="T47" s="85" t="s">
        <v>496</v>
      </c>
      <c r="U47" s="75"/>
      <c r="V47" s="75"/>
      <c r="W47" s="75"/>
      <c r="X47" s="76"/>
      <c r="Z47" s="85" t="s">
        <v>496</v>
      </c>
      <c r="AA47" s="75"/>
      <c r="AB47" s="75"/>
      <c r="AC47" s="75"/>
      <c r="AD47" s="76"/>
    </row>
    <row r="48" spans="1:30">
      <c r="B48" s="80" t="s">
        <v>497</v>
      </c>
      <c r="C48" s="81" t="s">
        <v>508</v>
      </c>
      <c r="D48" s="81" t="s">
        <v>509</v>
      </c>
      <c r="E48" s="81" t="s">
        <v>510</v>
      </c>
      <c r="F48" s="82" t="s">
        <v>511</v>
      </c>
      <c r="H48" s="80" t="s">
        <v>497</v>
      </c>
      <c r="I48" s="81" t="s">
        <v>508</v>
      </c>
      <c r="J48" s="81" t="s">
        <v>509</v>
      </c>
      <c r="K48" s="81" t="s">
        <v>510</v>
      </c>
      <c r="L48" s="82" t="s">
        <v>511</v>
      </c>
      <c r="N48" s="80" t="s">
        <v>497</v>
      </c>
      <c r="O48" s="81" t="s">
        <v>508</v>
      </c>
      <c r="P48" s="81" t="s">
        <v>509</v>
      </c>
      <c r="Q48" s="81" t="s">
        <v>510</v>
      </c>
      <c r="R48" s="82" t="s">
        <v>511</v>
      </c>
      <c r="T48" s="80" t="s">
        <v>497</v>
      </c>
      <c r="U48" s="81" t="s">
        <v>508</v>
      </c>
      <c r="V48" s="81" t="s">
        <v>509</v>
      </c>
      <c r="W48" s="81" t="s">
        <v>510</v>
      </c>
      <c r="X48" s="82" t="s">
        <v>511</v>
      </c>
      <c r="Z48" s="80" t="s">
        <v>497</v>
      </c>
      <c r="AA48" s="81" t="s">
        <v>508</v>
      </c>
      <c r="AB48" s="81" t="s">
        <v>509</v>
      </c>
      <c r="AC48" s="81" t="s">
        <v>510</v>
      </c>
      <c r="AD48" s="82" t="s">
        <v>511</v>
      </c>
    </row>
    <row r="49" spans="2:30">
      <c r="B49" s="80" t="s">
        <v>498</v>
      </c>
      <c r="C49" s="92"/>
      <c r="D49" s="92"/>
      <c r="E49" s="92"/>
      <c r="F49" s="93"/>
      <c r="H49" s="80" t="s">
        <v>498</v>
      </c>
      <c r="I49" s="92"/>
      <c r="J49" s="92"/>
      <c r="K49" s="92"/>
      <c r="L49" s="93"/>
      <c r="N49" s="80" t="s">
        <v>498</v>
      </c>
      <c r="O49" s="92"/>
      <c r="P49" s="92"/>
      <c r="Q49" s="92"/>
      <c r="R49" s="93"/>
      <c r="T49" s="80" t="s">
        <v>498</v>
      </c>
      <c r="U49" s="92"/>
      <c r="V49" s="92"/>
      <c r="W49" s="92"/>
      <c r="X49" s="93"/>
      <c r="Z49" s="80" t="s">
        <v>498</v>
      </c>
      <c r="AA49" s="92"/>
      <c r="AB49" s="92"/>
      <c r="AC49" s="92"/>
      <c r="AD49" s="93"/>
    </row>
    <row r="50" spans="2:30">
      <c r="B50" s="80" t="s">
        <v>499</v>
      </c>
      <c r="C50" s="92"/>
      <c r="D50" s="92"/>
      <c r="E50" s="92"/>
      <c r="F50" s="93"/>
      <c r="H50" s="80" t="s">
        <v>499</v>
      </c>
      <c r="I50" s="92"/>
      <c r="J50" s="92"/>
      <c r="K50" s="92"/>
      <c r="L50" s="93"/>
      <c r="N50" s="80" t="s">
        <v>499</v>
      </c>
      <c r="O50" s="92"/>
      <c r="P50" s="92"/>
      <c r="Q50" s="92"/>
      <c r="R50" s="93"/>
      <c r="T50" s="80" t="s">
        <v>499</v>
      </c>
      <c r="U50" s="92"/>
      <c r="V50" s="92"/>
      <c r="W50" s="92"/>
      <c r="X50" s="93"/>
      <c r="Z50" s="80" t="s">
        <v>499</v>
      </c>
      <c r="AA50" s="92"/>
      <c r="AB50" s="92"/>
      <c r="AC50" s="92"/>
      <c r="AD50" s="93"/>
    </row>
    <row r="51" spans="2:30">
      <c r="B51" s="80" t="s">
        <v>500</v>
      </c>
      <c r="C51" s="92"/>
      <c r="D51" s="92"/>
      <c r="E51" s="92"/>
      <c r="F51" s="93"/>
      <c r="H51" s="80" t="s">
        <v>500</v>
      </c>
      <c r="I51" s="92"/>
      <c r="J51" s="92"/>
      <c r="K51" s="92"/>
      <c r="L51" s="93"/>
      <c r="N51" s="80" t="s">
        <v>500</v>
      </c>
      <c r="O51" s="92"/>
      <c r="P51" s="92"/>
      <c r="Q51" s="92"/>
      <c r="R51" s="93"/>
      <c r="T51" s="80" t="s">
        <v>500</v>
      </c>
      <c r="U51" s="92"/>
      <c r="V51" s="92"/>
      <c r="W51" s="92"/>
      <c r="X51" s="93"/>
      <c r="Z51" s="80" t="s">
        <v>500</v>
      </c>
      <c r="AA51" s="92"/>
      <c r="AB51" s="92"/>
      <c r="AC51" s="92"/>
      <c r="AD51" s="93"/>
    </row>
    <row r="52" spans="2:30">
      <c r="B52" s="80" t="s">
        <v>501</v>
      </c>
      <c r="C52" s="92"/>
      <c r="D52" s="92"/>
      <c r="E52" s="92"/>
      <c r="F52" s="93"/>
      <c r="H52" s="80" t="s">
        <v>501</v>
      </c>
      <c r="I52" s="92"/>
      <c r="J52" s="92"/>
      <c r="K52" s="92"/>
      <c r="L52" s="93"/>
      <c r="N52" s="80" t="s">
        <v>501</v>
      </c>
      <c r="O52" s="92"/>
      <c r="P52" s="92"/>
      <c r="Q52" s="92"/>
      <c r="R52" s="93"/>
      <c r="T52" s="80" t="s">
        <v>501</v>
      </c>
      <c r="U52" s="92"/>
      <c r="V52" s="92"/>
      <c r="W52" s="92"/>
      <c r="X52" s="93"/>
      <c r="Z52" s="80" t="s">
        <v>501</v>
      </c>
      <c r="AA52" s="92"/>
      <c r="AB52" s="92"/>
      <c r="AC52" s="92"/>
      <c r="AD52" s="93"/>
    </row>
    <row r="53" spans="2:30">
      <c r="B53" s="80"/>
      <c r="C53" s="75"/>
      <c r="D53" s="75"/>
      <c r="E53" s="75"/>
      <c r="F53" s="76"/>
      <c r="H53" s="80"/>
      <c r="I53" s="75"/>
      <c r="J53" s="75"/>
      <c r="K53" s="75"/>
      <c r="L53" s="76"/>
      <c r="N53" s="80"/>
      <c r="O53" s="75"/>
      <c r="P53" s="75"/>
      <c r="Q53" s="75"/>
      <c r="R53" s="76"/>
      <c r="T53" s="80"/>
      <c r="U53" s="75"/>
      <c r="V53" s="75"/>
      <c r="W53" s="75"/>
      <c r="X53" s="76"/>
      <c r="Z53" s="80"/>
      <c r="AA53" s="75"/>
      <c r="AB53" s="75"/>
      <c r="AC53" s="75"/>
      <c r="AD53" s="76"/>
    </row>
    <row r="54" spans="2:30">
      <c r="B54" s="85" t="s">
        <v>502</v>
      </c>
      <c r="C54" s="81" t="s">
        <v>508</v>
      </c>
      <c r="D54" s="81" t="s">
        <v>509</v>
      </c>
      <c r="E54" s="81" t="s">
        <v>510</v>
      </c>
      <c r="F54" s="82" t="s">
        <v>511</v>
      </c>
      <c r="H54" s="85" t="s">
        <v>502</v>
      </c>
      <c r="I54" s="81" t="s">
        <v>508</v>
      </c>
      <c r="J54" s="81" t="s">
        <v>509</v>
      </c>
      <c r="K54" s="81" t="s">
        <v>510</v>
      </c>
      <c r="L54" s="82" t="s">
        <v>511</v>
      </c>
      <c r="N54" s="85" t="s">
        <v>502</v>
      </c>
      <c r="O54" s="81" t="s">
        <v>508</v>
      </c>
      <c r="P54" s="81" t="s">
        <v>509</v>
      </c>
      <c r="Q54" s="81" t="s">
        <v>510</v>
      </c>
      <c r="R54" s="82" t="s">
        <v>511</v>
      </c>
      <c r="T54" s="85" t="s">
        <v>502</v>
      </c>
      <c r="U54" s="81" t="s">
        <v>508</v>
      </c>
      <c r="V54" s="81" t="s">
        <v>509</v>
      </c>
      <c r="W54" s="81" t="s">
        <v>510</v>
      </c>
      <c r="X54" s="82" t="s">
        <v>511</v>
      </c>
      <c r="Z54" s="85" t="s">
        <v>502</v>
      </c>
      <c r="AA54" s="81" t="s">
        <v>508</v>
      </c>
      <c r="AB54" s="81" t="s">
        <v>509</v>
      </c>
      <c r="AC54" s="81" t="s">
        <v>510</v>
      </c>
      <c r="AD54" s="82" t="s">
        <v>511</v>
      </c>
    </row>
    <row r="55" spans="2:30" ht="15" customHeight="1">
      <c r="B55" s="80" t="s">
        <v>497</v>
      </c>
      <c r="C55" s="92"/>
      <c r="D55" s="92"/>
      <c r="E55" s="92"/>
      <c r="F55" s="93"/>
      <c r="H55" s="80" t="s">
        <v>497</v>
      </c>
      <c r="I55" s="92"/>
      <c r="J55" s="92"/>
      <c r="K55" s="92"/>
      <c r="L55" s="93"/>
      <c r="N55" s="80" t="s">
        <v>497</v>
      </c>
      <c r="O55" s="92"/>
      <c r="P55" s="92"/>
      <c r="Q55" s="92"/>
      <c r="R55" s="93"/>
      <c r="T55" s="80" t="s">
        <v>497</v>
      </c>
      <c r="U55" s="92"/>
      <c r="V55" s="92"/>
      <c r="W55" s="92"/>
      <c r="X55" s="93"/>
      <c r="Z55" s="80" t="s">
        <v>497</v>
      </c>
      <c r="AA55" s="92"/>
      <c r="AB55" s="92"/>
      <c r="AC55" s="92"/>
      <c r="AD55" s="93"/>
    </row>
    <row r="56" spans="2:30" ht="15" customHeight="1">
      <c r="B56" s="80" t="s">
        <v>503</v>
      </c>
      <c r="C56" s="92"/>
      <c r="D56" s="92"/>
      <c r="E56" s="92"/>
      <c r="F56" s="93"/>
      <c r="H56" s="80" t="s">
        <v>503</v>
      </c>
      <c r="I56" s="92"/>
      <c r="J56" s="92"/>
      <c r="K56" s="92"/>
      <c r="L56" s="93"/>
      <c r="N56" s="80" t="s">
        <v>503</v>
      </c>
      <c r="O56" s="92"/>
      <c r="P56" s="92"/>
      <c r="Q56" s="92"/>
      <c r="R56" s="93"/>
      <c r="T56" s="80" t="s">
        <v>503</v>
      </c>
      <c r="U56" s="92"/>
      <c r="V56" s="92"/>
      <c r="W56" s="92"/>
      <c r="X56" s="93"/>
      <c r="Z56" s="80" t="s">
        <v>503</v>
      </c>
      <c r="AA56" s="92"/>
      <c r="AB56" s="92"/>
      <c r="AC56" s="92"/>
      <c r="AD56" s="93"/>
    </row>
    <row r="57" spans="2:30" ht="15" customHeight="1">
      <c r="B57" s="80" t="s">
        <v>504</v>
      </c>
      <c r="C57" s="92"/>
      <c r="D57" s="92"/>
      <c r="E57" s="92"/>
      <c r="F57" s="93"/>
      <c r="H57" s="80" t="s">
        <v>504</v>
      </c>
      <c r="I57" s="92"/>
      <c r="J57" s="92"/>
      <c r="K57" s="92"/>
      <c r="L57" s="93"/>
      <c r="N57" s="80" t="s">
        <v>504</v>
      </c>
      <c r="O57" s="92"/>
      <c r="P57" s="92"/>
      <c r="Q57" s="92"/>
      <c r="R57" s="93"/>
      <c r="T57" s="80" t="s">
        <v>504</v>
      </c>
      <c r="U57" s="92"/>
      <c r="V57" s="92"/>
      <c r="W57" s="92"/>
      <c r="X57" s="93"/>
      <c r="Z57" s="80" t="s">
        <v>504</v>
      </c>
      <c r="AA57" s="92"/>
      <c r="AB57" s="92"/>
      <c r="AC57" s="92"/>
      <c r="AD57" s="93"/>
    </row>
    <row r="58" spans="2:30" ht="15" customHeight="1">
      <c r="B58" s="80" t="s">
        <v>505</v>
      </c>
      <c r="C58" s="92"/>
      <c r="D58" s="92"/>
      <c r="E58" s="92"/>
      <c r="F58" s="93"/>
      <c r="H58" s="80" t="s">
        <v>505</v>
      </c>
      <c r="I58" s="92"/>
      <c r="J58" s="92"/>
      <c r="K58" s="92"/>
      <c r="L58" s="93"/>
      <c r="N58" s="80" t="s">
        <v>505</v>
      </c>
      <c r="O58" s="92"/>
      <c r="P58" s="92"/>
      <c r="Q58" s="92"/>
      <c r="R58" s="93"/>
      <c r="T58" s="80" t="s">
        <v>505</v>
      </c>
      <c r="U58" s="92"/>
      <c r="V58" s="92"/>
      <c r="W58" s="92"/>
      <c r="X58" s="93"/>
      <c r="Z58" s="80" t="s">
        <v>505</v>
      </c>
      <c r="AA58" s="92"/>
      <c r="AB58" s="92"/>
      <c r="AC58" s="92"/>
      <c r="AD58" s="93"/>
    </row>
    <row r="59" spans="2:30" ht="15" customHeight="1">
      <c r="B59" s="80"/>
      <c r="C59" s="75"/>
      <c r="D59" s="75"/>
      <c r="E59" s="75"/>
      <c r="F59" s="76"/>
      <c r="H59" s="80"/>
      <c r="I59" s="75"/>
      <c r="J59" s="75"/>
      <c r="K59" s="75"/>
      <c r="L59" s="76"/>
      <c r="N59" s="80"/>
      <c r="O59" s="75"/>
      <c r="P59" s="75"/>
      <c r="Q59" s="75"/>
      <c r="R59" s="76"/>
      <c r="T59" s="80"/>
      <c r="U59" s="75"/>
      <c r="V59" s="75"/>
      <c r="W59" s="75"/>
      <c r="X59" s="76"/>
      <c r="Z59" s="80"/>
      <c r="AA59" s="75"/>
      <c r="AB59" s="75"/>
      <c r="AC59" s="75"/>
      <c r="AD59" s="76"/>
    </row>
    <row r="60" spans="2:30" ht="15" customHeight="1">
      <c r="B60" s="85" t="s">
        <v>525</v>
      </c>
      <c r="C60" s="81" t="s">
        <v>508</v>
      </c>
      <c r="D60" s="81" t="s">
        <v>509</v>
      </c>
      <c r="E60" s="81" t="s">
        <v>510</v>
      </c>
      <c r="F60" s="82" t="s">
        <v>511</v>
      </c>
      <c r="H60" s="85" t="s">
        <v>525</v>
      </c>
      <c r="I60" s="81" t="s">
        <v>508</v>
      </c>
      <c r="J60" s="81" t="s">
        <v>509</v>
      </c>
      <c r="K60" s="81" t="s">
        <v>510</v>
      </c>
      <c r="L60" s="82" t="s">
        <v>511</v>
      </c>
      <c r="N60" s="85" t="s">
        <v>525</v>
      </c>
      <c r="O60" s="81" t="s">
        <v>508</v>
      </c>
      <c r="P60" s="81" t="s">
        <v>509</v>
      </c>
      <c r="Q60" s="81" t="s">
        <v>510</v>
      </c>
      <c r="R60" s="82" t="s">
        <v>511</v>
      </c>
      <c r="T60" s="85" t="s">
        <v>525</v>
      </c>
      <c r="U60" s="81" t="s">
        <v>508</v>
      </c>
      <c r="V60" s="81" t="s">
        <v>509</v>
      </c>
      <c r="W60" s="81" t="s">
        <v>510</v>
      </c>
      <c r="X60" s="82" t="s">
        <v>511</v>
      </c>
      <c r="Z60" s="85" t="s">
        <v>525</v>
      </c>
      <c r="AA60" s="81" t="s">
        <v>508</v>
      </c>
      <c r="AB60" s="81" t="s">
        <v>509</v>
      </c>
      <c r="AC60" s="81" t="s">
        <v>510</v>
      </c>
      <c r="AD60" s="82" t="s">
        <v>511</v>
      </c>
    </row>
    <row r="61" spans="2:30" ht="15" customHeight="1">
      <c r="B61" s="80" t="s">
        <v>497</v>
      </c>
      <c r="C61" s="92"/>
      <c r="D61" s="92"/>
      <c r="E61" s="92"/>
      <c r="F61" s="93"/>
      <c r="H61" s="80" t="s">
        <v>497</v>
      </c>
      <c r="I61" s="92"/>
      <c r="J61" s="92"/>
      <c r="K61" s="92"/>
      <c r="L61" s="93"/>
      <c r="N61" s="80" t="s">
        <v>497</v>
      </c>
      <c r="O61" s="92"/>
      <c r="P61" s="92"/>
      <c r="Q61" s="92"/>
      <c r="R61" s="93"/>
      <c r="T61" s="80" t="s">
        <v>497</v>
      </c>
      <c r="U61" s="92"/>
      <c r="V61" s="92"/>
      <c r="W61" s="92"/>
      <c r="X61" s="93"/>
      <c r="Z61" s="80" t="s">
        <v>497</v>
      </c>
      <c r="AA61" s="92"/>
      <c r="AB61" s="92"/>
      <c r="AC61" s="92"/>
      <c r="AD61" s="93"/>
    </row>
    <row r="62" spans="2:30" ht="15" customHeight="1">
      <c r="B62" s="80" t="s">
        <v>524</v>
      </c>
      <c r="C62" s="92"/>
      <c r="D62" s="92"/>
      <c r="E62" s="92"/>
      <c r="F62" s="93"/>
      <c r="H62" s="80" t="s">
        <v>524</v>
      </c>
      <c r="I62" s="92"/>
      <c r="J62" s="92"/>
      <c r="K62" s="92"/>
      <c r="L62" s="93"/>
      <c r="N62" s="80" t="s">
        <v>524</v>
      </c>
      <c r="O62" s="92"/>
      <c r="P62" s="92"/>
      <c r="Q62" s="92"/>
      <c r="R62" s="93"/>
      <c r="T62" s="80" t="s">
        <v>524</v>
      </c>
      <c r="U62" s="92"/>
      <c r="V62" s="92"/>
      <c r="W62" s="92"/>
      <c r="X62" s="93"/>
      <c r="Z62" s="80" t="s">
        <v>524</v>
      </c>
      <c r="AA62" s="92"/>
      <c r="AB62" s="92"/>
      <c r="AC62" s="92"/>
      <c r="AD62" s="93"/>
    </row>
    <row r="63" spans="2:30" ht="15" customHeight="1">
      <c r="B63" s="80" t="s">
        <v>506</v>
      </c>
      <c r="C63" s="92"/>
      <c r="D63" s="92"/>
      <c r="E63" s="92"/>
      <c r="F63" s="93"/>
      <c r="H63" s="80" t="s">
        <v>506</v>
      </c>
      <c r="I63" s="92"/>
      <c r="J63" s="92"/>
      <c r="K63" s="92"/>
      <c r="L63" s="93"/>
      <c r="N63" s="80" t="s">
        <v>506</v>
      </c>
      <c r="O63" s="92"/>
      <c r="P63" s="92"/>
      <c r="Q63" s="92"/>
      <c r="R63" s="93"/>
      <c r="T63" s="80" t="s">
        <v>506</v>
      </c>
      <c r="U63" s="92"/>
      <c r="V63" s="92"/>
      <c r="W63" s="92"/>
      <c r="X63" s="93"/>
      <c r="Z63" s="80" t="s">
        <v>506</v>
      </c>
      <c r="AA63" s="92"/>
      <c r="AB63" s="92"/>
      <c r="AC63" s="92"/>
      <c r="AD63" s="93"/>
    </row>
    <row r="64" spans="2:30" ht="15" customHeight="1">
      <c r="B64" s="80" t="s">
        <v>507</v>
      </c>
      <c r="C64" s="92"/>
      <c r="D64" s="92"/>
      <c r="E64" s="92"/>
      <c r="F64" s="93"/>
      <c r="H64" s="80" t="s">
        <v>507</v>
      </c>
      <c r="I64" s="92"/>
      <c r="J64" s="92"/>
      <c r="K64" s="92"/>
      <c r="L64" s="93"/>
      <c r="N64" s="80" t="s">
        <v>507</v>
      </c>
      <c r="O64" s="92"/>
      <c r="P64" s="92"/>
      <c r="Q64" s="92"/>
      <c r="R64" s="93"/>
      <c r="T64" s="80" t="s">
        <v>507</v>
      </c>
      <c r="U64" s="92"/>
      <c r="V64" s="92"/>
      <c r="W64" s="92"/>
      <c r="X64" s="93"/>
      <c r="Z64" s="80" t="s">
        <v>507</v>
      </c>
      <c r="AA64" s="92"/>
      <c r="AB64" s="92"/>
      <c r="AC64" s="92"/>
      <c r="AD64" s="93"/>
    </row>
    <row r="65" spans="2:30" ht="15" customHeight="1" thickBot="1">
      <c r="B65" s="83"/>
      <c r="C65" s="77"/>
      <c r="D65" s="77"/>
      <c r="E65" s="77"/>
      <c r="F65" s="68"/>
      <c r="H65" s="83"/>
      <c r="I65" s="77"/>
      <c r="J65" s="77"/>
      <c r="K65" s="77"/>
      <c r="L65" s="68"/>
      <c r="N65" s="83"/>
      <c r="O65" s="77"/>
      <c r="P65" s="77"/>
      <c r="Q65" s="77"/>
      <c r="R65" s="68"/>
      <c r="T65" s="83"/>
      <c r="U65" s="77"/>
      <c r="V65" s="77"/>
      <c r="W65" s="77"/>
      <c r="X65" s="68"/>
      <c r="Z65" s="83"/>
      <c r="AA65" s="77"/>
      <c r="AB65" s="77"/>
      <c r="AC65" s="77"/>
      <c r="AD65" s="68"/>
    </row>
    <row r="66" spans="2:30" ht="15" customHeight="1"/>
    <row r="67" spans="2:30" ht="15" customHeight="1"/>
    <row r="68" spans="2:30" ht="15" customHeight="1"/>
    <row r="69" spans="2:30" ht="15" customHeight="1"/>
    <row r="70" spans="2:30" ht="15" customHeight="1"/>
    <row r="71" spans="2:30" ht="15" customHeight="1"/>
    <row r="72" spans="2:30" ht="15" customHeight="1"/>
    <row r="73" spans="2:30" ht="15" customHeight="1"/>
    <row r="74" spans="2:30" ht="15" customHeight="1"/>
    <row r="148" spans="2:7" ht="15.75" thickBot="1"/>
    <row r="149" spans="2:7" ht="15.75" thickBot="1">
      <c r="C149" s="341" t="s">
        <v>518</v>
      </c>
      <c r="D149" s="342"/>
      <c r="E149" s="342"/>
      <c r="F149" s="342"/>
      <c r="G149" s="343"/>
    </row>
    <row r="150" spans="2:7" ht="15.75" thickBot="1">
      <c r="C150" s="89" t="s">
        <v>519</v>
      </c>
      <c r="D150" s="89" t="s">
        <v>520</v>
      </c>
      <c r="E150" s="89" t="s">
        <v>521</v>
      </c>
      <c r="F150" s="89" t="s">
        <v>522</v>
      </c>
      <c r="G150" s="89" t="s">
        <v>523</v>
      </c>
    </row>
    <row r="151" spans="2:7" ht="30" customHeight="1">
      <c r="B151" s="88" t="s">
        <v>465</v>
      </c>
      <c r="C151" s="94">
        <v>1</v>
      </c>
      <c r="D151" s="94">
        <v>2</v>
      </c>
      <c r="E151" s="94">
        <v>2</v>
      </c>
      <c r="F151" s="94">
        <v>2</v>
      </c>
      <c r="G151" s="94">
        <v>1</v>
      </c>
    </row>
    <row r="152" spans="2:7" ht="30" customHeight="1">
      <c r="B152" s="88" t="s">
        <v>512</v>
      </c>
      <c r="C152" s="95">
        <v>2</v>
      </c>
      <c r="D152" s="95">
        <v>1</v>
      </c>
      <c r="E152" s="95">
        <v>1</v>
      </c>
      <c r="F152" s="95">
        <v>1</v>
      </c>
      <c r="G152" s="95">
        <v>2</v>
      </c>
    </row>
    <row r="153" spans="2:7" ht="30" customHeight="1">
      <c r="B153" s="88" t="s">
        <v>466</v>
      </c>
      <c r="C153" s="95">
        <v>1</v>
      </c>
      <c r="D153" s="95">
        <v>2</v>
      </c>
      <c r="E153" s="95">
        <v>2</v>
      </c>
      <c r="F153" s="95">
        <v>2</v>
      </c>
      <c r="G153" s="95">
        <v>1</v>
      </c>
    </row>
    <row r="154" spans="2:7" ht="30" customHeight="1">
      <c r="B154" s="88" t="s">
        <v>471</v>
      </c>
      <c r="C154" s="95">
        <v>1</v>
      </c>
      <c r="D154" s="95">
        <v>1</v>
      </c>
      <c r="E154" s="95">
        <v>1</v>
      </c>
      <c r="F154" s="95">
        <v>1</v>
      </c>
      <c r="G154" s="95">
        <v>2</v>
      </c>
    </row>
    <row r="155" spans="2:7" ht="30" customHeight="1">
      <c r="B155" s="90" t="s">
        <v>472</v>
      </c>
      <c r="C155" s="95">
        <v>1</v>
      </c>
      <c r="D155" s="95">
        <v>2</v>
      </c>
      <c r="E155" s="95">
        <v>2</v>
      </c>
      <c r="F155" s="95">
        <v>2</v>
      </c>
      <c r="G155" s="95">
        <v>1</v>
      </c>
    </row>
    <row r="156" spans="2:7" ht="30" customHeight="1">
      <c r="B156" s="88" t="s">
        <v>467</v>
      </c>
      <c r="C156" s="95">
        <v>1</v>
      </c>
      <c r="D156" s="95">
        <v>1</v>
      </c>
      <c r="E156" s="95">
        <v>1</v>
      </c>
      <c r="F156" s="95">
        <v>1</v>
      </c>
      <c r="G156" s="95">
        <v>2</v>
      </c>
    </row>
    <row r="157" spans="2:7" ht="30" customHeight="1">
      <c r="B157" s="88" t="s">
        <v>468</v>
      </c>
      <c r="C157" s="95">
        <v>1</v>
      </c>
      <c r="D157" s="95">
        <v>2</v>
      </c>
      <c r="E157" s="95">
        <v>2</v>
      </c>
      <c r="F157" s="95">
        <v>2</v>
      </c>
      <c r="G157" s="95">
        <v>1</v>
      </c>
    </row>
    <row r="158" spans="2:7" ht="30" customHeight="1">
      <c r="B158" s="88" t="s">
        <v>473</v>
      </c>
      <c r="C158" s="95">
        <v>1</v>
      </c>
      <c r="D158" s="95">
        <v>1</v>
      </c>
      <c r="E158" s="95">
        <v>1</v>
      </c>
      <c r="F158" s="95">
        <v>1</v>
      </c>
      <c r="G158" s="95">
        <v>2</v>
      </c>
    </row>
    <row r="159" spans="2:7" ht="30" customHeight="1">
      <c r="B159" s="88" t="s">
        <v>470</v>
      </c>
      <c r="C159" s="95">
        <v>1</v>
      </c>
      <c r="D159" s="95">
        <v>2</v>
      </c>
      <c r="E159" s="95">
        <v>2</v>
      </c>
      <c r="F159" s="95">
        <v>2</v>
      </c>
      <c r="G159" s="95">
        <v>1</v>
      </c>
    </row>
    <row r="160" spans="2:7" ht="30" customHeight="1">
      <c r="B160" s="88" t="s">
        <v>469</v>
      </c>
      <c r="C160" s="95">
        <v>1</v>
      </c>
      <c r="D160" s="95">
        <v>1</v>
      </c>
      <c r="E160" s="95">
        <v>1</v>
      </c>
      <c r="F160" s="95">
        <v>1</v>
      </c>
      <c r="G160" s="95">
        <v>2</v>
      </c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</sheetData>
  <sheetProtection algorithmName="SHA-512" hashValue="EC+zH6oQNwEFpYTlX8Nk3aSGMLhZKcQhfzDhPo0Wx0Zj7BfkKFu8/cNSNtddkP5fx2bTj0taY4GycxcjeL/zZg==" saltValue="JdJuidUZn5NoKdpJw7mpCQ==" spinCount="100000" sheet="1" objects="1" scenarios="1" selectLockedCells="1"/>
  <mergeCells count="76">
    <mergeCell ref="C42:F42"/>
    <mergeCell ref="C43:F43"/>
    <mergeCell ref="C44:F44"/>
    <mergeCell ref="C45:F45"/>
    <mergeCell ref="C15:F15"/>
    <mergeCell ref="C16:F16"/>
    <mergeCell ref="C17:F17"/>
    <mergeCell ref="C18:F18"/>
    <mergeCell ref="C19:F19"/>
    <mergeCell ref="B25:B34"/>
    <mergeCell ref="C20:F20"/>
    <mergeCell ref="C21:F21"/>
    <mergeCell ref="C22:F22"/>
    <mergeCell ref="C23:F23"/>
    <mergeCell ref="C24:F2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H25:H34"/>
    <mergeCell ref="I42:L42"/>
    <mergeCell ref="I43:L43"/>
    <mergeCell ref="I44:L44"/>
    <mergeCell ref="I45:L45"/>
    <mergeCell ref="O15:R15"/>
    <mergeCell ref="O16:R16"/>
    <mergeCell ref="O17:R17"/>
    <mergeCell ref="O18:R18"/>
    <mergeCell ref="O19:R19"/>
    <mergeCell ref="O20:R20"/>
    <mergeCell ref="O21:R21"/>
    <mergeCell ref="O22:R22"/>
    <mergeCell ref="O23:R23"/>
    <mergeCell ref="O24:R2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C149:G149"/>
    <mergeCell ref="Z25:Z34"/>
    <mergeCell ref="AA42:AD42"/>
    <mergeCell ref="AA43:AD43"/>
    <mergeCell ref="AA44:AD44"/>
    <mergeCell ref="AA45:AD45"/>
    <mergeCell ref="T25:T34"/>
    <mergeCell ref="U42:X42"/>
    <mergeCell ref="U43:X43"/>
    <mergeCell ref="U44:X44"/>
    <mergeCell ref="U45:X45"/>
    <mergeCell ref="N25:N34"/>
    <mergeCell ref="O42:R42"/>
    <mergeCell ref="O43:R43"/>
    <mergeCell ref="O44:R44"/>
    <mergeCell ref="O45:R45"/>
  </mergeCells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4" name="Group Box 8">
              <controlPr defaultSize="0" autoFill="0" autoPict="0">
                <anchor moveWithCells="1">
                  <from>
                    <xdr:col>3</xdr:col>
                    <xdr:colOff>57150</xdr:colOff>
                    <xdr:row>24</xdr:row>
                    <xdr:rowOff>85725</xdr:rowOff>
                  </from>
                  <to>
                    <xdr:col>5</xdr:col>
                    <xdr:colOff>1400175</xdr:colOff>
                    <xdr:row>24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5" name="Option Button 11">
              <controlPr defaultSize="0" autoFill="0" autoLine="0" autoPict="0">
                <anchor moveWithCells="1">
                  <from>
                    <xdr:col>3</xdr:col>
                    <xdr:colOff>304800</xdr:colOff>
                    <xdr:row>24</xdr:row>
                    <xdr:rowOff>352425</xdr:rowOff>
                  </from>
                  <to>
                    <xdr:col>3</xdr:col>
                    <xdr:colOff>1209675</xdr:colOff>
                    <xdr:row>24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6" name="Option Button 12">
              <controlPr defaultSize="0" autoFill="0" autoLine="0" autoPict="0">
                <anchor moveWithCells="1">
                  <from>
                    <xdr:col>3</xdr:col>
                    <xdr:colOff>1800225</xdr:colOff>
                    <xdr:row>24</xdr:row>
                    <xdr:rowOff>342900</xdr:rowOff>
                  </from>
                  <to>
                    <xdr:col>4</xdr:col>
                    <xdr:colOff>904875</xdr:colOff>
                    <xdr:row>24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7" name="Group Box 41">
              <controlPr defaultSize="0" autoFill="0" autoPict="0">
                <anchor moveWithCells="1">
                  <from>
                    <xdr:col>3</xdr:col>
                    <xdr:colOff>57150</xdr:colOff>
                    <xdr:row>26</xdr:row>
                    <xdr:rowOff>95250</xdr:rowOff>
                  </from>
                  <to>
                    <xdr:col>5</xdr:col>
                    <xdr:colOff>1400175</xdr:colOff>
                    <xdr:row>26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8" name="Option Button 42">
              <controlPr defaultSize="0" autoFill="0" autoLine="0" autoPict="0">
                <anchor moveWithCells="1">
                  <from>
                    <xdr:col>3</xdr:col>
                    <xdr:colOff>304800</xdr:colOff>
                    <xdr:row>26</xdr:row>
                    <xdr:rowOff>361950</xdr:rowOff>
                  </from>
                  <to>
                    <xdr:col>3</xdr:col>
                    <xdr:colOff>1209675</xdr:colOff>
                    <xdr:row>26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9" name="Option Button 43">
              <controlPr defaultSize="0" autoFill="0" autoLine="0" autoPict="0">
                <anchor moveWithCells="1">
                  <from>
                    <xdr:col>3</xdr:col>
                    <xdr:colOff>1800225</xdr:colOff>
                    <xdr:row>26</xdr:row>
                    <xdr:rowOff>352425</xdr:rowOff>
                  </from>
                  <to>
                    <xdr:col>4</xdr:col>
                    <xdr:colOff>904875</xdr:colOff>
                    <xdr:row>26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10" name="Group Box 44">
              <controlPr defaultSize="0" autoFill="0" autoPict="0">
                <anchor moveWithCells="1">
                  <from>
                    <xdr:col>3</xdr:col>
                    <xdr:colOff>57150</xdr:colOff>
                    <xdr:row>27</xdr:row>
                    <xdr:rowOff>85725</xdr:rowOff>
                  </from>
                  <to>
                    <xdr:col>5</xdr:col>
                    <xdr:colOff>1400175</xdr:colOff>
                    <xdr:row>27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11" name="Option Button 45">
              <controlPr defaultSize="0" autoFill="0" autoLine="0" autoPict="0">
                <anchor moveWithCells="1">
                  <from>
                    <xdr:col>3</xdr:col>
                    <xdr:colOff>304800</xdr:colOff>
                    <xdr:row>27</xdr:row>
                    <xdr:rowOff>352425</xdr:rowOff>
                  </from>
                  <to>
                    <xdr:col>3</xdr:col>
                    <xdr:colOff>1209675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12" name="Option Button 46">
              <controlPr defaultSize="0" autoFill="0" autoLine="0" autoPict="0">
                <anchor moveWithCells="1">
                  <from>
                    <xdr:col>3</xdr:col>
                    <xdr:colOff>1800225</xdr:colOff>
                    <xdr:row>27</xdr:row>
                    <xdr:rowOff>342900</xdr:rowOff>
                  </from>
                  <to>
                    <xdr:col>4</xdr:col>
                    <xdr:colOff>904875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13" name="Group Box 47">
              <controlPr defaultSize="0" autoFill="0" autoPict="0">
                <anchor moveWithCells="1">
                  <from>
                    <xdr:col>3</xdr:col>
                    <xdr:colOff>57150</xdr:colOff>
                    <xdr:row>28</xdr:row>
                    <xdr:rowOff>114300</xdr:rowOff>
                  </from>
                  <to>
                    <xdr:col>5</xdr:col>
                    <xdr:colOff>1400175</xdr:colOff>
                    <xdr:row>28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14" name="Option Button 48">
              <controlPr defaultSize="0" autoFill="0" autoLine="0" autoPict="0">
                <anchor moveWithCells="1">
                  <from>
                    <xdr:col>3</xdr:col>
                    <xdr:colOff>304800</xdr:colOff>
                    <xdr:row>28</xdr:row>
                    <xdr:rowOff>381000</xdr:rowOff>
                  </from>
                  <to>
                    <xdr:col>3</xdr:col>
                    <xdr:colOff>1209675</xdr:colOff>
                    <xdr:row>28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15" name="Option Button 49">
              <controlPr defaultSize="0" autoFill="0" autoLine="0" autoPict="0">
                <anchor moveWithCells="1">
                  <from>
                    <xdr:col>3</xdr:col>
                    <xdr:colOff>1800225</xdr:colOff>
                    <xdr:row>28</xdr:row>
                    <xdr:rowOff>371475</xdr:rowOff>
                  </from>
                  <to>
                    <xdr:col>4</xdr:col>
                    <xdr:colOff>904875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16" name="Group Box 50">
              <controlPr defaultSize="0" autoFill="0" autoPict="0">
                <anchor moveWithCells="1">
                  <from>
                    <xdr:col>3</xdr:col>
                    <xdr:colOff>57150</xdr:colOff>
                    <xdr:row>29</xdr:row>
                    <xdr:rowOff>76200</xdr:rowOff>
                  </from>
                  <to>
                    <xdr:col>5</xdr:col>
                    <xdr:colOff>1400175</xdr:colOff>
                    <xdr:row>29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17" name="Option Button 51">
              <controlPr defaultSize="0" autoFill="0" autoLine="0" autoPict="0">
                <anchor moveWithCells="1">
                  <from>
                    <xdr:col>3</xdr:col>
                    <xdr:colOff>304800</xdr:colOff>
                    <xdr:row>29</xdr:row>
                    <xdr:rowOff>342900</xdr:rowOff>
                  </from>
                  <to>
                    <xdr:col>3</xdr:col>
                    <xdr:colOff>1209675</xdr:colOff>
                    <xdr:row>29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18" name="Option Button 52">
              <controlPr defaultSize="0" autoFill="0" autoLine="0" autoPict="0">
                <anchor moveWithCells="1">
                  <from>
                    <xdr:col>3</xdr:col>
                    <xdr:colOff>1800225</xdr:colOff>
                    <xdr:row>29</xdr:row>
                    <xdr:rowOff>333375</xdr:rowOff>
                  </from>
                  <to>
                    <xdr:col>4</xdr:col>
                    <xdr:colOff>904875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19" name="Group Box 53">
              <controlPr defaultSize="0" autoFill="0" autoPict="0">
                <anchor moveWithCells="1">
                  <from>
                    <xdr:col>3</xdr:col>
                    <xdr:colOff>57150</xdr:colOff>
                    <xdr:row>30</xdr:row>
                    <xdr:rowOff>95250</xdr:rowOff>
                  </from>
                  <to>
                    <xdr:col>5</xdr:col>
                    <xdr:colOff>1400175</xdr:colOff>
                    <xdr:row>30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20" name="Option Button 54">
              <controlPr defaultSize="0" autoFill="0" autoLine="0" autoPict="0">
                <anchor moveWithCells="1">
                  <from>
                    <xdr:col>3</xdr:col>
                    <xdr:colOff>304800</xdr:colOff>
                    <xdr:row>30</xdr:row>
                    <xdr:rowOff>361950</xdr:rowOff>
                  </from>
                  <to>
                    <xdr:col>3</xdr:col>
                    <xdr:colOff>1209675</xdr:colOff>
                    <xdr:row>30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21" name="Option Button 55">
              <controlPr defaultSize="0" autoFill="0" autoLine="0" autoPict="0">
                <anchor moveWithCells="1">
                  <from>
                    <xdr:col>3</xdr:col>
                    <xdr:colOff>1800225</xdr:colOff>
                    <xdr:row>30</xdr:row>
                    <xdr:rowOff>352425</xdr:rowOff>
                  </from>
                  <to>
                    <xdr:col>4</xdr:col>
                    <xdr:colOff>904875</xdr:colOff>
                    <xdr:row>30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22" name="Group Box 56">
              <controlPr defaultSize="0" autoFill="0" autoPict="0">
                <anchor moveWithCells="1">
                  <from>
                    <xdr:col>3</xdr:col>
                    <xdr:colOff>57150</xdr:colOff>
                    <xdr:row>31</xdr:row>
                    <xdr:rowOff>104775</xdr:rowOff>
                  </from>
                  <to>
                    <xdr:col>5</xdr:col>
                    <xdr:colOff>1400175</xdr:colOff>
                    <xdr:row>31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23" name="Option Button 57">
              <controlPr defaultSize="0" autoFill="0" autoLine="0" autoPict="0">
                <anchor moveWithCells="1">
                  <from>
                    <xdr:col>3</xdr:col>
                    <xdr:colOff>304800</xdr:colOff>
                    <xdr:row>31</xdr:row>
                    <xdr:rowOff>371475</xdr:rowOff>
                  </from>
                  <to>
                    <xdr:col>3</xdr:col>
                    <xdr:colOff>1209675</xdr:colOff>
                    <xdr:row>31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24" name="Option Button 58">
              <controlPr defaultSize="0" autoFill="0" autoLine="0" autoPict="0">
                <anchor moveWithCells="1">
                  <from>
                    <xdr:col>3</xdr:col>
                    <xdr:colOff>1800225</xdr:colOff>
                    <xdr:row>31</xdr:row>
                    <xdr:rowOff>361950</xdr:rowOff>
                  </from>
                  <to>
                    <xdr:col>4</xdr:col>
                    <xdr:colOff>904875</xdr:colOff>
                    <xdr:row>31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25" name="Group Box 59">
              <controlPr defaultSize="0" autoFill="0" autoPict="0">
                <anchor moveWithCells="1">
                  <from>
                    <xdr:col>3</xdr:col>
                    <xdr:colOff>57150</xdr:colOff>
                    <xdr:row>32</xdr:row>
                    <xdr:rowOff>76200</xdr:rowOff>
                  </from>
                  <to>
                    <xdr:col>5</xdr:col>
                    <xdr:colOff>1400175</xdr:colOff>
                    <xdr:row>32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26" name="Option Button 60">
              <controlPr defaultSize="0" autoFill="0" autoLine="0" autoPict="0">
                <anchor moveWithCells="1">
                  <from>
                    <xdr:col>3</xdr:col>
                    <xdr:colOff>304800</xdr:colOff>
                    <xdr:row>32</xdr:row>
                    <xdr:rowOff>342900</xdr:rowOff>
                  </from>
                  <to>
                    <xdr:col>3</xdr:col>
                    <xdr:colOff>1209675</xdr:colOff>
                    <xdr:row>32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27" name="Option Button 61">
              <controlPr defaultSize="0" autoFill="0" autoLine="0" autoPict="0">
                <anchor moveWithCells="1">
                  <from>
                    <xdr:col>3</xdr:col>
                    <xdr:colOff>1800225</xdr:colOff>
                    <xdr:row>32</xdr:row>
                    <xdr:rowOff>333375</xdr:rowOff>
                  </from>
                  <to>
                    <xdr:col>4</xdr:col>
                    <xdr:colOff>904875</xdr:colOff>
                    <xdr:row>32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28" name="Group Box 62">
              <controlPr defaultSize="0" autoFill="0" autoPict="0">
                <anchor moveWithCells="1">
                  <from>
                    <xdr:col>3</xdr:col>
                    <xdr:colOff>57150</xdr:colOff>
                    <xdr:row>33</xdr:row>
                    <xdr:rowOff>104775</xdr:rowOff>
                  </from>
                  <to>
                    <xdr:col>5</xdr:col>
                    <xdr:colOff>1400175</xdr:colOff>
                    <xdr:row>33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29" name="Option Button 63">
              <controlPr defaultSize="0" autoFill="0" autoLine="0" autoPict="0">
                <anchor moveWithCells="1">
                  <from>
                    <xdr:col>3</xdr:col>
                    <xdr:colOff>304800</xdr:colOff>
                    <xdr:row>33</xdr:row>
                    <xdr:rowOff>371475</xdr:rowOff>
                  </from>
                  <to>
                    <xdr:col>3</xdr:col>
                    <xdr:colOff>1209675</xdr:colOff>
                    <xdr:row>33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30" name="Option Button 64">
              <controlPr defaultSize="0" autoFill="0" autoLine="0" autoPict="0">
                <anchor moveWithCells="1">
                  <from>
                    <xdr:col>3</xdr:col>
                    <xdr:colOff>1800225</xdr:colOff>
                    <xdr:row>33</xdr:row>
                    <xdr:rowOff>361950</xdr:rowOff>
                  </from>
                  <to>
                    <xdr:col>4</xdr:col>
                    <xdr:colOff>904875</xdr:colOff>
                    <xdr:row>33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31" name="Group Box 71">
              <controlPr defaultSize="0" autoFill="0" autoPict="0">
                <anchor moveWithCells="1">
                  <from>
                    <xdr:col>3</xdr:col>
                    <xdr:colOff>57150</xdr:colOff>
                    <xdr:row>25</xdr:row>
                    <xdr:rowOff>95250</xdr:rowOff>
                  </from>
                  <to>
                    <xdr:col>5</xdr:col>
                    <xdr:colOff>1400175</xdr:colOff>
                    <xdr:row>25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32" name="Option Button 72">
              <controlPr defaultSize="0" autoFill="0" autoLine="0" autoPict="0">
                <anchor moveWithCells="1">
                  <from>
                    <xdr:col>3</xdr:col>
                    <xdr:colOff>304800</xdr:colOff>
                    <xdr:row>25</xdr:row>
                    <xdr:rowOff>361950</xdr:rowOff>
                  </from>
                  <to>
                    <xdr:col>3</xdr:col>
                    <xdr:colOff>1209675</xdr:colOff>
                    <xdr:row>25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33" name="Option Button 73">
              <controlPr defaultSize="0" autoFill="0" autoLine="0" autoPict="0">
                <anchor moveWithCells="1">
                  <from>
                    <xdr:col>3</xdr:col>
                    <xdr:colOff>1800225</xdr:colOff>
                    <xdr:row>25</xdr:row>
                    <xdr:rowOff>352425</xdr:rowOff>
                  </from>
                  <to>
                    <xdr:col>4</xdr:col>
                    <xdr:colOff>904875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4" name="Group Box 74">
              <controlPr defaultSize="0" autoFill="0" autoPict="0">
                <anchor moveWithCells="1">
                  <from>
                    <xdr:col>9</xdr:col>
                    <xdr:colOff>57150</xdr:colOff>
                    <xdr:row>24</xdr:row>
                    <xdr:rowOff>85725</xdr:rowOff>
                  </from>
                  <to>
                    <xdr:col>11</xdr:col>
                    <xdr:colOff>1400175</xdr:colOff>
                    <xdr:row>24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35" name="Option Button 75">
              <controlPr defaultSize="0" autoFill="0" autoLine="0" autoPict="0">
                <anchor moveWithCells="1">
                  <from>
                    <xdr:col>9</xdr:col>
                    <xdr:colOff>304800</xdr:colOff>
                    <xdr:row>24</xdr:row>
                    <xdr:rowOff>352425</xdr:rowOff>
                  </from>
                  <to>
                    <xdr:col>9</xdr:col>
                    <xdr:colOff>1209675</xdr:colOff>
                    <xdr:row>24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6" name="Option Button 76">
              <controlPr defaultSize="0" autoFill="0" autoLine="0" autoPict="0">
                <anchor moveWithCells="1">
                  <from>
                    <xdr:col>9</xdr:col>
                    <xdr:colOff>1800225</xdr:colOff>
                    <xdr:row>24</xdr:row>
                    <xdr:rowOff>342900</xdr:rowOff>
                  </from>
                  <to>
                    <xdr:col>10</xdr:col>
                    <xdr:colOff>904875</xdr:colOff>
                    <xdr:row>24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7" name="Group Box 77">
              <controlPr defaultSize="0" autoFill="0" autoPict="0">
                <anchor moveWithCells="1">
                  <from>
                    <xdr:col>9</xdr:col>
                    <xdr:colOff>57150</xdr:colOff>
                    <xdr:row>26</xdr:row>
                    <xdr:rowOff>95250</xdr:rowOff>
                  </from>
                  <to>
                    <xdr:col>11</xdr:col>
                    <xdr:colOff>1400175</xdr:colOff>
                    <xdr:row>26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38" name="Option Button 78">
              <controlPr defaultSize="0" autoFill="0" autoLine="0" autoPict="0">
                <anchor moveWithCells="1">
                  <from>
                    <xdr:col>9</xdr:col>
                    <xdr:colOff>304800</xdr:colOff>
                    <xdr:row>26</xdr:row>
                    <xdr:rowOff>361950</xdr:rowOff>
                  </from>
                  <to>
                    <xdr:col>9</xdr:col>
                    <xdr:colOff>1209675</xdr:colOff>
                    <xdr:row>26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39" name="Option Button 79">
              <controlPr defaultSize="0" autoFill="0" autoLine="0" autoPict="0">
                <anchor moveWithCells="1">
                  <from>
                    <xdr:col>9</xdr:col>
                    <xdr:colOff>1800225</xdr:colOff>
                    <xdr:row>26</xdr:row>
                    <xdr:rowOff>352425</xdr:rowOff>
                  </from>
                  <to>
                    <xdr:col>10</xdr:col>
                    <xdr:colOff>904875</xdr:colOff>
                    <xdr:row>26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40" name="Group Box 80">
              <controlPr defaultSize="0" autoFill="0" autoPict="0">
                <anchor moveWithCells="1">
                  <from>
                    <xdr:col>9</xdr:col>
                    <xdr:colOff>57150</xdr:colOff>
                    <xdr:row>27</xdr:row>
                    <xdr:rowOff>85725</xdr:rowOff>
                  </from>
                  <to>
                    <xdr:col>11</xdr:col>
                    <xdr:colOff>1400175</xdr:colOff>
                    <xdr:row>27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41" name="Option Button 81">
              <controlPr defaultSize="0" autoFill="0" autoLine="0" autoPict="0">
                <anchor moveWithCells="1">
                  <from>
                    <xdr:col>9</xdr:col>
                    <xdr:colOff>304800</xdr:colOff>
                    <xdr:row>27</xdr:row>
                    <xdr:rowOff>352425</xdr:rowOff>
                  </from>
                  <to>
                    <xdr:col>9</xdr:col>
                    <xdr:colOff>1209675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42" name="Option Button 82">
              <controlPr defaultSize="0" autoFill="0" autoLine="0" autoPict="0">
                <anchor moveWithCells="1">
                  <from>
                    <xdr:col>9</xdr:col>
                    <xdr:colOff>1800225</xdr:colOff>
                    <xdr:row>27</xdr:row>
                    <xdr:rowOff>342900</xdr:rowOff>
                  </from>
                  <to>
                    <xdr:col>10</xdr:col>
                    <xdr:colOff>904875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43" name="Group Box 83">
              <controlPr defaultSize="0" autoFill="0" autoPict="0">
                <anchor moveWithCells="1">
                  <from>
                    <xdr:col>9</xdr:col>
                    <xdr:colOff>57150</xdr:colOff>
                    <xdr:row>28</xdr:row>
                    <xdr:rowOff>114300</xdr:rowOff>
                  </from>
                  <to>
                    <xdr:col>11</xdr:col>
                    <xdr:colOff>1400175</xdr:colOff>
                    <xdr:row>28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44" name="Option Button 84">
              <controlPr defaultSize="0" autoFill="0" autoLine="0" autoPict="0">
                <anchor moveWithCells="1">
                  <from>
                    <xdr:col>9</xdr:col>
                    <xdr:colOff>304800</xdr:colOff>
                    <xdr:row>28</xdr:row>
                    <xdr:rowOff>381000</xdr:rowOff>
                  </from>
                  <to>
                    <xdr:col>9</xdr:col>
                    <xdr:colOff>1209675</xdr:colOff>
                    <xdr:row>28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45" name="Option Button 85">
              <controlPr defaultSize="0" autoFill="0" autoLine="0" autoPict="0">
                <anchor moveWithCells="1">
                  <from>
                    <xdr:col>9</xdr:col>
                    <xdr:colOff>1800225</xdr:colOff>
                    <xdr:row>28</xdr:row>
                    <xdr:rowOff>371475</xdr:rowOff>
                  </from>
                  <to>
                    <xdr:col>10</xdr:col>
                    <xdr:colOff>904875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46" name="Group Box 86">
              <controlPr defaultSize="0" autoFill="0" autoPict="0">
                <anchor moveWithCells="1">
                  <from>
                    <xdr:col>9</xdr:col>
                    <xdr:colOff>57150</xdr:colOff>
                    <xdr:row>29</xdr:row>
                    <xdr:rowOff>76200</xdr:rowOff>
                  </from>
                  <to>
                    <xdr:col>11</xdr:col>
                    <xdr:colOff>1400175</xdr:colOff>
                    <xdr:row>29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47" name="Option Button 87">
              <controlPr defaultSize="0" autoFill="0" autoLine="0" autoPict="0">
                <anchor moveWithCells="1">
                  <from>
                    <xdr:col>9</xdr:col>
                    <xdr:colOff>304800</xdr:colOff>
                    <xdr:row>29</xdr:row>
                    <xdr:rowOff>342900</xdr:rowOff>
                  </from>
                  <to>
                    <xdr:col>9</xdr:col>
                    <xdr:colOff>1209675</xdr:colOff>
                    <xdr:row>29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48" name="Option Button 88">
              <controlPr defaultSize="0" autoFill="0" autoLine="0" autoPict="0">
                <anchor moveWithCells="1">
                  <from>
                    <xdr:col>9</xdr:col>
                    <xdr:colOff>1800225</xdr:colOff>
                    <xdr:row>29</xdr:row>
                    <xdr:rowOff>333375</xdr:rowOff>
                  </from>
                  <to>
                    <xdr:col>10</xdr:col>
                    <xdr:colOff>904875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49" name="Group Box 89">
              <controlPr defaultSize="0" autoFill="0" autoPict="0">
                <anchor moveWithCells="1">
                  <from>
                    <xdr:col>9</xdr:col>
                    <xdr:colOff>57150</xdr:colOff>
                    <xdr:row>30</xdr:row>
                    <xdr:rowOff>95250</xdr:rowOff>
                  </from>
                  <to>
                    <xdr:col>11</xdr:col>
                    <xdr:colOff>1400175</xdr:colOff>
                    <xdr:row>30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50" name="Option Button 90">
              <controlPr defaultSize="0" autoFill="0" autoLine="0" autoPict="0">
                <anchor moveWithCells="1">
                  <from>
                    <xdr:col>9</xdr:col>
                    <xdr:colOff>304800</xdr:colOff>
                    <xdr:row>30</xdr:row>
                    <xdr:rowOff>361950</xdr:rowOff>
                  </from>
                  <to>
                    <xdr:col>9</xdr:col>
                    <xdr:colOff>1209675</xdr:colOff>
                    <xdr:row>30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51" name="Option Button 91">
              <controlPr defaultSize="0" autoFill="0" autoLine="0" autoPict="0">
                <anchor moveWithCells="1">
                  <from>
                    <xdr:col>9</xdr:col>
                    <xdr:colOff>1800225</xdr:colOff>
                    <xdr:row>30</xdr:row>
                    <xdr:rowOff>352425</xdr:rowOff>
                  </from>
                  <to>
                    <xdr:col>10</xdr:col>
                    <xdr:colOff>904875</xdr:colOff>
                    <xdr:row>30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52" name="Group Box 92">
              <controlPr defaultSize="0" autoFill="0" autoPict="0">
                <anchor moveWithCells="1">
                  <from>
                    <xdr:col>9</xdr:col>
                    <xdr:colOff>57150</xdr:colOff>
                    <xdr:row>31</xdr:row>
                    <xdr:rowOff>104775</xdr:rowOff>
                  </from>
                  <to>
                    <xdr:col>11</xdr:col>
                    <xdr:colOff>1400175</xdr:colOff>
                    <xdr:row>31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53" name="Option Button 93">
              <controlPr defaultSize="0" autoFill="0" autoLine="0" autoPict="0">
                <anchor moveWithCells="1">
                  <from>
                    <xdr:col>9</xdr:col>
                    <xdr:colOff>304800</xdr:colOff>
                    <xdr:row>31</xdr:row>
                    <xdr:rowOff>371475</xdr:rowOff>
                  </from>
                  <to>
                    <xdr:col>9</xdr:col>
                    <xdr:colOff>1209675</xdr:colOff>
                    <xdr:row>31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54" name="Option Button 94">
              <controlPr defaultSize="0" autoFill="0" autoLine="0" autoPict="0">
                <anchor moveWithCells="1">
                  <from>
                    <xdr:col>9</xdr:col>
                    <xdr:colOff>1800225</xdr:colOff>
                    <xdr:row>31</xdr:row>
                    <xdr:rowOff>361950</xdr:rowOff>
                  </from>
                  <to>
                    <xdr:col>10</xdr:col>
                    <xdr:colOff>904875</xdr:colOff>
                    <xdr:row>31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55" name="Group Box 95">
              <controlPr defaultSize="0" autoFill="0" autoPict="0">
                <anchor moveWithCells="1">
                  <from>
                    <xdr:col>9</xdr:col>
                    <xdr:colOff>57150</xdr:colOff>
                    <xdr:row>32</xdr:row>
                    <xdr:rowOff>76200</xdr:rowOff>
                  </from>
                  <to>
                    <xdr:col>11</xdr:col>
                    <xdr:colOff>1400175</xdr:colOff>
                    <xdr:row>32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56" name="Option Button 96">
              <controlPr defaultSize="0" autoFill="0" autoLine="0" autoPict="0">
                <anchor moveWithCells="1">
                  <from>
                    <xdr:col>9</xdr:col>
                    <xdr:colOff>304800</xdr:colOff>
                    <xdr:row>32</xdr:row>
                    <xdr:rowOff>342900</xdr:rowOff>
                  </from>
                  <to>
                    <xdr:col>9</xdr:col>
                    <xdr:colOff>1209675</xdr:colOff>
                    <xdr:row>32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57" name="Option Button 97">
              <controlPr defaultSize="0" autoFill="0" autoLine="0" autoPict="0">
                <anchor moveWithCells="1">
                  <from>
                    <xdr:col>9</xdr:col>
                    <xdr:colOff>1800225</xdr:colOff>
                    <xdr:row>32</xdr:row>
                    <xdr:rowOff>333375</xdr:rowOff>
                  </from>
                  <to>
                    <xdr:col>10</xdr:col>
                    <xdr:colOff>904875</xdr:colOff>
                    <xdr:row>32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58" name="Group Box 98">
              <controlPr defaultSize="0" autoFill="0" autoPict="0">
                <anchor moveWithCells="1">
                  <from>
                    <xdr:col>9</xdr:col>
                    <xdr:colOff>57150</xdr:colOff>
                    <xdr:row>33</xdr:row>
                    <xdr:rowOff>104775</xdr:rowOff>
                  </from>
                  <to>
                    <xdr:col>11</xdr:col>
                    <xdr:colOff>1400175</xdr:colOff>
                    <xdr:row>33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59" name="Option Button 99">
              <controlPr defaultSize="0" autoFill="0" autoLine="0" autoPict="0">
                <anchor moveWithCells="1">
                  <from>
                    <xdr:col>9</xdr:col>
                    <xdr:colOff>304800</xdr:colOff>
                    <xdr:row>33</xdr:row>
                    <xdr:rowOff>371475</xdr:rowOff>
                  </from>
                  <to>
                    <xdr:col>9</xdr:col>
                    <xdr:colOff>1209675</xdr:colOff>
                    <xdr:row>33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60" name="Option Button 100">
              <controlPr defaultSize="0" autoFill="0" autoLine="0" autoPict="0">
                <anchor moveWithCells="1">
                  <from>
                    <xdr:col>9</xdr:col>
                    <xdr:colOff>1800225</xdr:colOff>
                    <xdr:row>33</xdr:row>
                    <xdr:rowOff>361950</xdr:rowOff>
                  </from>
                  <to>
                    <xdr:col>10</xdr:col>
                    <xdr:colOff>904875</xdr:colOff>
                    <xdr:row>33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61" name="Group Box 101">
              <controlPr defaultSize="0" autoFill="0" autoPict="0">
                <anchor moveWithCells="1">
                  <from>
                    <xdr:col>9</xdr:col>
                    <xdr:colOff>57150</xdr:colOff>
                    <xdr:row>25</xdr:row>
                    <xdr:rowOff>95250</xdr:rowOff>
                  </from>
                  <to>
                    <xdr:col>11</xdr:col>
                    <xdr:colOff>1400175</xdr:colOff>
                    <xdr:row>25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62" name="Option Button 102">
              <controlPr defaultSize="0" autoFill="0" autoLine="0" autoPict="0">
                <anchor moveWithCells="1">
                  <from>
                    <xdr:col>9</xdr:col>
                    <xdr:colOff>304800</xdr:colOff>
                    <xdr:row>25</xdr:row>
                    <xdr:rowOff>361950</xdr:rowOff>
                  </from>
                  <to>
                    <xdr:col>9</xdr:col>
                    <xdr:colOff>1209675</xdr:colOff>
                    <xdr:row>25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63" name="Option Button 103">
              <controlPr defaultSize="0" autoFill="0" autoLine="0" autoPict="0">
                <anchor moveWithCells="1">
                  <from>
                    <xdr:col>9</xdr:col>
                    <xdr:colOff>1800225</xdr:colOff>
                    <xdr:row>25</xdr:row>
                    <xdr:rowOff>352425</xdr:rowOff>
                  </from>
                  <to>
                    <xdr:col>10</xdr:col>
                    <xdr:colOff>904875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64" name="Group Box 104">
              <controlPr defaultSize="0" autoFill="0" autoPict="0">
                <anchor moveWithCells="1">
                  <from>
                    <xdr:col>15</xdr:col>
                    <xdr:colOff>57150</xdr:colOff>
                    <xdr:row>24</xdr:row>
                    <xdr:rowOff>85725</xdr:rowOff>
                  </from>
                  <to>
                    <xdr:col>17</xdr:col>
                    <xdr:colOff>1400175</xdr:colOff>
                    <xdr:row>24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65" name="Option Button 105">
              <controlPr defaultSize="0" autoFill="0" autoLine="0" autoPict="0">
                <anchor moveWithCells="1">
                  <from>
                    <xdr:col>15</xdr:col>
                    <xdr:colOff>304800</xdr:colOff>
                    <xdr:row>24</xdr:row>
                    <xdr:rowOff>352425</xdr:rowOff>
                  </from>
                  <to>
                    <xdr:col>15</xdr:col>
                    <xdr:colOff>1209675</xdr:colOff>
                    <xdr:row>24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2" r:id="rId66" name="Option Button 106">
              <controlPr defaultSize="0" autoFill="0" autoLine="0" autoPict="0">
                <anchor moveWithCells="1">
                  <from>
                    <xdr:col>15</xdr:col>
                    <xdr:colOff>1800225</xdr:colOff>
                    <xdr:row>24</xdr:row>
                    <xdr:rowOff>342900</xdr:rowOff>
                  </from>
                  <to>
                    <xdr:col>16</xdr:col>
                    <xdr:colOff>904875</xdr:colOff>
                    <xdr:row>24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67" name="Group Box 107">
              <controlPr defaultSize="0" autoFill="0" autoPict="0">
                <anchor moveWithCells="1">
                  <from>
                    <xdr:col>15</xdr:col>
                    <xdr:colOff>57150</xdr:colOff>
                    <xdr:row>26</xdr:row>
                    <xdr:rowOff>95250</xdr:rowOff>
                  </from>
                  <to>
                    <xdr:col>17</xdr:col>
                    <xdr:colOff>1400175</xdr:colOff>
                    <xdr:row>26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4" r:id="rId68" name="Option Button 108">
              <controlPr defaultSize="0" autoFill="0" autoLine="0" autoPict="0">
                <anchor moveWithCells="1">
                  <from>
                    <xdr:col>15</xdr:col>
                    <xdr:colOff>304800</xdr:colOff>
                    <xdr:row>26</xdr:row>
                    <xdr:rowOff>361950</xdr:rowOff>
                  </from>
                  <to>
                    <xdr:col>15</xdr:col>
                    <xdr:colOff>1209675</xdr:colOff>
                    <xdr:row>26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69" name="Option Button 109">
              <controlPr defaultSize="0" autoFill="0" autoLine="0" autoPict="0">
                <anchor moveWithCells="1">
                  <from>
                    <xdr:col>15</xdr:col>
                    <xdr:colOff>1800225</xdr:colOff>
                    <xdr:row>26</xdr:row>
                    <xdr:rowOff>352425</xdr:rowOff>
                  </from>
                  <to>
                    <xdr:col>16</xdr:col>
                    <xdr:colOff>904875</xdr:colOff>
                    <xdr:row>26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6" r:id="rId70" name="Group Box 110">
              <controlPr defaultSize="0" autoFill="0" autoPict="0">
                <anchor moveWithCells="1">
                  <from>
                    <xdr:col>15</xdr:col>
                    <xdr:colOff>57150</xdr:colOff>
                    <xdr:row>27</xdr:row>
                    <xdr:rowOff>85725</xdr:rowOff>
                  </from>
                  <to>
                    <xdr:col>17</xdr:col>
                    <xdr:colOff>1400175</xdr:colOff>
                    <xdr:row>27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7" r:id="rId71" name="Option Button 111">
              <controlPr defaultSize="0" autoFill="0" autoLine="0" autoPict="0">
                <anchor moveWithCells="1">
                  <from>
                    <xdr:col>15</xdr:col>
                    <xdr:colOff>314325</xdr:colOff>
                    <xdr:row>27</xdr:row>
                    <xdr:rowOff>352425</xdr:rowOff>
                  </from>
                  <to>
                    <xdr:col>15</xdr:col>
                    <xdr:colOff>1219200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8" r:id="rId72" name="Option Button 112">
              <controlPr defaultSize="0" autoFill="0" autoLine="0" autoPict="0">
                <anchor moveWithCells="1">
                  <from>
                    <xdr:col>15</xdr:col>
                    <xdr:colOff>1800225</xdr:colOff>
                    <xdr:row>27</xdr:row>
                    <xdr:rowOff>342900</xdr:rowOff>
                  </from>
                  <to>
                    <xdr:col>16</xdr:col>
                    <xdr:colOff>904875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9" r:id="rId73" name="Group Box 113">
              <controlPr defaultSize="0" autoFill="0" autoPict="0">
                <anchor moveWithCells="1">
                  <from>
                    <xdr:col>15</xdr:col>
                    <xdr:colOff>57150</xdr:colOff>
                    <xdr:row>28</xdr:row>
                    <xdr:rowOff>114300</xdr:rowOff>
                  </from>
                  <to>
                    <xdr:col>17</xdr:col>
                    <xdr:colOff>1400175</xdr:colOff>
                    <xdr:row>28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0" r:id="rId74" name="Option Button 114">
              <controlPr defaultSize="0" autoFill="0" autoLine="0" autoPict="0">
                <anchor moveWithCells="1">
                  <from>
                    <xdr:col>15</xdr:col>
                    <xdr:colOff>304800</xdr:colOff>
                    <xdr:row>28</xdr:row>
                    <xdr:rowOff>381000</xdr:rowOff>
                  </from>
                  <to>
                    <xdr:col>15</xdr:col>
                    <xdr:colOff>1209675</xdr:colOff>
                    <xdr:row>28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75" name="Option Button 115">
              <controlPr defaultSize="0" autoFill="0" autoLine="0" autoPict="0">
                <anchor moveWithCells="1">
                  <from>
                    <xdr:col>15</xdr:col>
                    <xdr:colOff>1800225</xdr:colOff>
                    <xdr:row>28</xdr:row>
                    <xdr:rowOff>371475</xdr:rowOff>
                  </from>
                  <to>
                    <xdr:col>16</xdr:col>
                    <xdr:colOff>904875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2" r:id="rId76" name="Group Box 116">
              <controlPr defaultSize="0" autoFill="0" autoPict="0">
                <anchor moveWithCells="1">
                  <from>
                    <xdr:col>15</xdr:col>
                    <xdr:colOff>57150</xdr:colOff>
                    <xdr:row>29</xdr:row>
                    <xdr:rowOff>76200</xdr:rowOff>
                  </from>
                  <to>
                    <xdr:col>17</xdr:col>
                    <xdr:colOff>1400175</xdr:colOff>
                    <xdr:row>29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77" name="Option Button 117">
              <controlPr defaultSize="0" autoFill="0" autoLine="0" autoPict="0">
                <anchor moveWithCells="1">
                  <from>
                    <xdr:col>15</xdr:col>
                    <xdr:colOff>304800</xdr:colOff>
                    <xdr:row>29</xdr:row>
                    <xdr:rowOff>342900</xdr:rowOff>
                  </from>
                  <to>
                    <xdr:col>15</xdr:col>
                    <xdr:colOff>1209675</xdr:colOff>
                    <xdr:row>29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4" r:id="rId78" name="Option Button 118">
              <controlPr defaultSize="0" autoFill="0" autoLine="0" autoPict="0">
                <anchor moveWithCells="1">
                  <from>
                    <xdr:col>15</xdr:col>
                    <xdr:colOff>1800225</xdr:colOff>
                    <xdr:row>29</xdr:row>
                    <xdr:rowOff>333375</xdr:rowOff>
                  </from>
                  <to>
                    <xdr:col>16</xdr:col>
                    <xdr:colOff>904875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5" r:id="rId79" name="Group Box 119">
              <controlPr defaultSize="0" autoFill="0" autoPict="0">
                <anchor moveWithCells="1">
                  <from>
                    <xdr:col>15</xdr:col>
                    <xdr:colOff>57150</xdr:colOff>
                    <xdr:row>30</xdr:row>
                    <xdr:rowOff>95250</xdr:rowOff>
                  </from>
                  <to>
                    <xdr:col>17</xdr:col>
                    <xdr:colOff>1400175</xdr:colOff>
                    <xdr:row>30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6" r:id="rId80" name="Option Button 120">
              <controlPr defaultSize="0" autoFill="0" autoLine="0" autoPict="0">
                <anchor moveWithCells="1">
                  <from>
                    <xdr:col>15</xdr:col>
                    <xdr:colOff>304800</xdr:colOff>
                    <xdr:row>30</xdr:row>
                    <xdr:rowOff>361950</xdr:rowOff>
                  </from>
                  <to>
                    <xdr:col>15</xdr:col>
                    <xdr:colOff>1209675</xdr:colOff>
                    <xdr:row>30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81" name="Option Button 121">
              <controlPr defaultSize="0" autoFill="0" autoLine="0" autoPict="0">
                <anchor moveWithCells="1">
                  <from>
                    <xdr:col>15</xdr:col>
                    <xdr:colOff>1800225</xdr:colOff>
                    <xdr:row>30</xdr:row>
                    <xdr:rowOff>352425</xdr:rowOff>
                  </from>
                  <to>
                    <xdr:col>16</xdr:col>
                    <xdr:colOff>904875</xdr:colOff>
                    <xdr:row>30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82" name="Group Box 122">
              <controlPr defaultSize="0" autoFill="0" autoPict="0">
                <anchor moveWithCells="1">
                  <from>
                    <xdr:col>15</xdr:col>
                    <xdr:colOff>57150</xdr:colOff>
                    <xdr:row>31</xdr:row>
                    <xdr:rowOff>104775</xdr:rowOff>
                  </from>
                  <to>
                    <xdr:col>17</xdr:col>
                    <xdr:colOff>1400175</xdr:colOff>
                    <xdr:row>31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83" name="Option Button 123">
              <controlPr defaultSize="0" autoFill="0" autoLine="0" autoPict="0">
                <anchor moveWithCells="1">
                  <from>
                    <xdr:col>15</xdr:col>
                    <xdr:colOff>304800</xdr:colOff>
                    <xdr:row>31</xdr:row>
                    <xdr:rowOff>371475</xdr:rowOff>
                  </from>
                  <to>
                    <xdr:col>15</xdr:col>
                    <xdr:colOff>1209675</xdr:colOff>
                    <xdr:row>31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84" name="Option Button 124">
              <controlPr defaultSize="0" autoFill="0" autoLine="0" autoPict="0">
                <anchor moveWithCells="1">
                  <from>
                    <xdr:col>15</xdr:col>
                    <xdr:colOff>1800225</xdr:colOff>
                    <xdr:row>31</xdr:row>
                    <xdr:rowOff>361950</xdr:rowOff>
                  </from>
                  <to>
                    <xdr:col>16</xdr:col>
                    <xdr:colOff>904875</xdr:colOff>
                    <xdr:row>31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85" name="Group Box 125">
              <controlPr defaultSize="0" autoFill="0" autoPict="0">
                <anchor moveWithCells="1">
                  <from>
                    <xdr:col>15</xdr:col>
                    <xdr:colOff>57150</xdr:colOff>
                    <xdr:row>32</xdr:row>
                    <xdr:rowOff>76200</xdr:rowOff>
                  </from>
                  <to>
                    <xdr:col>17</xdr:col>
                    <xdr:colOff>1400175</xdr:colOff>
                    <xdr:row>32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86" name="Option Button 126">
              <controlPr defaultSize="0" autoFill="0" autoLine="0" autoPict="0">
                <anchor moveWithCells="1">
                  <from>
                    <xdr:col>15</xdr:col>
                    <xdr:colOff>304800</xdr:colOff>
                    <xdr:row>32</xdr:row>
                    <xdr:rowOff>342900</xdr:rowOff>
                  </from>
                  <to>
                    <xdr:col>15</xdr:col>
                    <xdr:colOff>1209675</xdr:colOff>
                    <xdr:row>32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87" name="Option Button 127">
              <controlPr defaultSize="0" autoFill="0" autoLine="0" autoPict="0">
                <anchor moveWithCells="1">
                  <from>
                    <xdr:col>15</xdr:col>
                    <xdr:colOff>1800225</xdr:colOff>
                    <xdr:row>32</xdr:row>
                    <xdr:rowOff>333375</xdr:rowOff>
                  </from>
                  <to>
                    <xdr:col>16</xdr:col>
                    <xdr:colOff>904875</xdr:colOff>
                    <xdr:row>32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4" r:id="rId88" name="Group Box 128">
              <controlPr defaultSize="0" autoFill="0" autoPict="0">
                <anchor moveWithCells="1">
                  <from>
                    <xdr:col>15</xdr:col>
                    <xdr:colOff>57150</xdr:colOff>
                    <xdr:row>33</xdr:row>
                    <xdr:rowOff>104775</xdr:rowOff>
                  </from>
                  <to>
                    <xdr:col>17</xdr:col>
                    <xdr:colOff>1400175</xdr:colOff>
                    <xdr:row>33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89" name="Option Button 129">
              <controlPr defaultSize="0" autoFill="0" autoLine="0" autoPict="0">
                <anchor moveWithCells="1">
                  <from>
                    <xdr:col>15</xdr:col>
                    <xdr:colOff>314325</xdr:colOff>
                    <xdr:row>33</xdr:row>
                    <xdr:rowOff>371475</xdr:rowOff>
                  </from>
                  <to>
                    <xdr:col>15</xdr:col>
                    <xdr:colOff>1219200</xdr:colOff>
                    <xdr:row>33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90" name="Option Button 130">
              <controlPr defaultSize="0" autoFill="0" autoLine="0" autoPict="0">
                <anchor moveWithCells="1">
                  <from>
                    <xdr:col>15</xdr:col>
                    <xdr:colOff>1800225</xdr:colOff>
                    <xdr:row>33</xdr:row>
                    <xdr:rowOff>361950</xdr:rowOff>
                  </from>
                  <to>
                    <xdr:col>16</xdr:col>
                    <xdr:colOff>904875</xdr:colOff>
                    <xdr:row>33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91" name="Group Box 131">
              <controlPr defaultSize="0" autoFill="0" autoPict="0">
                <anchor moveWithCells="1">
                  <from>
                    <xdr:col>15</xdr:col>
                    <xdr:colOff>57150</xdr:colOff>
                    <xdr:row>25</xdr:row>
                    <xdr:rowOff>95250</xdr:rowOff>
                  </from>
                  <to>
                    <xdr:col>17</xdr:col>
                    <xdr:colOff>1400175</xdr:colOff>
                    <xdr:row>25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92" name="Option Button 132">
              <controlPr defaultSize="0" autoFill="0" autoLine="0" autoPict="0">
                <anchor moveWithCells="1">
                  <from>
                    <xdr:col>15</xdr:col>
                    <xdr:colOff>304800</xdr:colOff>
                    <xdr:row>25</xdr:row>
                    <xdr:rowOff>361950</xdr:rowOff>
                  </from>
                  <to>
                    <xdr:col>15</xdr:col>
                    <xdr:colOff>1209675</xdr:colOff>
                    <xdr:row>25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93" name="Option Button 133">
              <controlPr defaultSize="0" autoFill="0" autoLine="0" autoPict="0">
                <anchor moveWithCells="1">
                  <from>
                    <xdr:col>15</xdr:col>
                    <xdr:colOff>1800225</xdr:colOff>
                    <xdr:row>25</xdr:row>
                    <xdr:rowOff>352425</xdr:rowOff>
                  </from>
                  <to>
                    <xdr:col>16</xdr:col>
                    <xdr:colOff>904875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94" name="Group Box 134">
              <controlPr defaultSize="0" autoFill="0" autoPict="0">
                <anchor moveWithCells="1">
                  <from>
                    <xdr:col>21</xdr:col>
                    <xdr:colOff>57150</xdr:colOff>
                    <xdr:row>24</xdr:row>
                    <xdr:rowOff>85725</xdr:rowOff>
                  </from>
                  <to>
                    <xdr:col>23</xdr:col>
                    <xdr:colOff>1400175</xdr:colOff>
                    <xdr:row>24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95" name="Option Button 135">
              <controlPr defaultSize="0" autoFill="0" autoLine="0" autoPict="0">
                <anchor moveWithCells="1">
                  <from>
                    <xdr:col>21</xdr:col>
                    <xdr:colOff>304800</xdr:colOff>
                    <xdr:row>24</xdr:row>
                    <xdr:rowOff>352425</xdr:rowOff>
                  </from>
                  <to>
                    <xdr:col>21</xdr:col>
                    <xdr:colOff>1209675</xdr:colOff>
                    <xdr:row>24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96" name="Option Button 136">
              <controlPr defaultSize="0" autoFill="0" autoLine="0" autoPict="0">
                <anchor moveWithCells="1">
                  <from>
                    <xdr:col>21</xdr:col>
                    <xdr:colOff>1800225</xdr:colOff>
                    <xdr:row>24</xdr:row>
                    <xdr:rowOff>342900</xdr:rowOff>
                  </from>
                  <to>
                    <xdr:col>22</xdr:col>
                    <xdr:colOff>904875</xdr:colOff>
                    <xdr:row>24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97" name="Group Box 137">
              <controlPr defaultSize="0" autoFill="0" autoPict="0">
                <anchor moveWithCells="1">
                  <from>
                    <xdr:col>21</xdr:col>
                    <xdr:colOff>57150</xdr:colOff>
                    <xdr:row>26</xdr:row>
                    <xdr:rowOff>95250</xdr:rowOff>
                  </from>
                  <to>
                    <xdr:col>23</xdr:col>
                    <xdr:colOff>1400175</xdr:colOff>
                    <xdr:row>26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98" name="Option Button 138">
              <controlPr defaultSize="0" autoFill="0" autoLine="0" autoPict="0">
                <anchor moveWithCells="1">
                  <from>
                    <xdr:col>21</xdr:col>
                    <xdr:colOff>304800</xdr:colOff>
                    <xdr:row>26</xdr:row>
                    <xdr:rowOff>361950</xdr:rowOff>
                  </from>
                  <to>
                    <xdr:col>21</xdr:col>
                    <xdr:colOff>1209675</xdr:colOff>
                    <xdr:row>26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99" name="Option Button 139">
              <controlPr defaultSize="0" autoFill="0" autoLine="0" autoPict="0">
                <anchor moveWithCells="1">
                  <from>
                    <xdr:col>21</xdr:col>
                    <xdr:colOff>1800225</xdr:colOff>
                    <xdr:row>26</xdr:row>
                    <xdr:rowOff>352425</xdr:rowOff>
                  </from>
                  <to>
                    <xdr:col>22</xdr:col>
                    <xdr:colOff>904875</xdr:colOff>
                    <xdr:row>26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100" name="Group Box 140">
              <controlPr defaultSize="0" autoFill="0" autoPict="0">
                <anchor moveWithCells="1">
                  <from>
                    <xdr:col>21</xdr:col>
                    <xdr:colOff>57150</xdr:colOff>
                    <xdr:row>27</xdr:row>
                    <xdr:rowOff>85725</xdr:rowOff>
                  </from>
                  <to>
                    <xdr:col>23</xdr:col>
                    <xdr:colOff>1400175</xdr:colOff>
                    <xdr:row>27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101" name="Option Button 141">
              <controlPr defaultSize="0" autoFill="0" autoLine="0" autoPict="0">
                <anchor moveWithCells="1">
                  <from>
                    <xdr:col>21</xdr:col>
                    <xdr:colOff>304800</xdr:colOff>
                    <xdr:row>27</xdr:row>
                    <xdr:rowOff>352425</xdr:rowOff>
                  </from>
                  <to>
                    <xdr:col>21</xdr:col>
                    <xdr:colOff>1209675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8" r:id="rId102" name="Option Button 142">
              <controlPr defaultSize="0" autoFill="0" autoLine="0" autoPict="0">
                <anchor moveWithCells="1">
                  <from>
                    <xdr:col>21</xdr:col>
                    <xdr:colOff>1800225</xdr:colOff>
                    <xdr:row>27</xdr:row>
                    <xdr:rowOff>342900</xdr:rowOff>
                  </from>
                  <to>
                    <xdr:col>22</xdr:col>
                    <xdr:colOff>904875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9" r:id="rId103" name="Group Box 143">
              <controlPr defaultSize="0" autoFill="0" autoPict="0">
                <anchor moveWithCells="1">
                  <from>
                    <xdr:col>21</xdr:col>
                    <xdr:colOff>57150</xdr:colOff>
                    <xdr:row>28</xdr:row>
                    <xdr:rowOff>114300</xdr:rowOff>
                  </from>
                  <to>
                    <xdr:col>23</xdr:col>
                    <xdr:colOff>1400175</xdr:colOff>
                    <xdr:row>28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104" name="Option Button 144">
              <controlPr defaultSize="0" autoFill="0" autoLine="0" autoPict="0">
                <anchor moveWithCells="1">
                  <from>
                    <xdr:col>21</xdr:col>
                    <xdr:colOff>304800</xdr:colOff>
                    <xdr:row>28</xdr:row>
                    <xdr:rowOff>381000</xdr:rowOff>
                  </from>
                  <to>
                    <xdr:col>21</xdr:col>
                    <xdr:colOff>1209675</xdr:colOff>
                    <xdr:row>28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1" r:id="rId105" name="Option Button 145">
              <controlPr defaultSize="0" autoFill="0" autoLine="0" autoPict="0">
                <anchor moveWithCells="1">
                  <from>
                    <xdr:col>21</xdr:col>
                    <xdr:colOff>1800225</xdr:colOff>
                    <xdr:row>28</xdr:row>
                    <xdr:rowOff>371475</xdr:rowOff>
                  </from>
                  <to>
                    <xdr:col>22</xdr:col>
                    <xdr:colOff>904875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106" name="Group Box 146">
              <controlPr defaultSize="0" autoFill="0" autoPict="0">
                <anchor moveWithCells="1">
                  <from>
                    <xdr:col>21</xdr:col>
                    <xdr:colOff>57150</xdr:colOff>
                    <xdr:row>29</xdr:row>
                    <xdr:rowOff>76200</xdr:rowOff>
                  </from>
                  <to>
                    <xdr:col>23</xdr:col>
                    <xdr:colOff>1400175</xdr:colOff>
                    <xdr:row>29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107" name="Option Button 147">
              <controlPr defaultSize="0" autoFill="0" autoLine="0" autoPict="0">
                <anchor moveWithCells="1">
                  <from>
                    <xdr:col>21</xdr:col>
                    <xdr:colOff>304800</xdr:colOff>
                    <xdr:row>29</xdr:row>
                    <xdr:rowOff>342900</xdr:rowOff>
                  </from>
                  <to>
                    <xdr:col>21</xdr:col>
                    <xdr:colOff>1209675</xdr:colOff>
                    <xdr:row>29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4" r:id="rId108" name="Option Button 148">
              <controlPr defaultSize="0" autoFill="0" autoLine="0" autoPict="0">
                <anchor moveWithCells="1">
                  <from>
                    <xdr:col>21</xdr:col>
                    <xdr:colOff>1800225</xdr:colOff>
                    <xdr:row>29</xdr:row>
                    <xdr:rowOff>333375</xdr:rowOff>
                  </from>
                  <to>
                    <xdr:col>22</xdr:col>
                    <xdr:colOff>904875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109" name="Group Box 149">
              <controlPr defaultSize="0" autoFill="0" autoPict="0">
                <anchor moveWithCells="1">
                  <from>
                    <xdr:col>21</xdr:col>
                    <xdr:colOff>57150</xdr:colOff>
                    <xdr:row>30</xdr:row>
                    <xdr:rowOff>95250</xdr:rowOff>
                  </from>
                  <to>
                    <xdr:col>23</xdr:col>
                    <xdr:colOff>1400175</xdr:colOff>
                    <xdr:row>30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110" name="Option Button 150">
              <controlPr defaultSize="0" autoFill="0" autoLine="0" autoPict="0">
                <anchor moveWithCells="1">
                  <from>
                    <xdr:col>21</xdr:col>
                    <xdr:colOff>304800</xdr:colOff>
                    <xdr:row>30</xdr:row>
                    <xdr:rowOff>361950</xdr:rowOff>
                  </from>
                  <to>
                    <xdr:col>21</xdr:col>
                    <xdr:colOff>1209675</xdr:colOff>
                    <xdr:row>30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7" r:id="rId111" name="Option Button 151">
              <controlPr defaultSize="0" autoFill="0" autoLine="0" autoPict="0">
                <anchor moveWithCells="1">
                  <from>
                    <xdr:col>21</xdr:col>
                    <xdr:colOff>1800225</xdr:colOff>
                    <xdr:row>30</xdr:row>
                    <xdr:rowOff>352425</xdr:rowOff>
                  </from>
                  <to>
                    <xdr:col>22</xdr:col>
                    <xdr:colOff>904875</xdr:colOff>
                    <xdr:row>30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8" r:id="rId112" name="Group Box 152">
              <controlPr defaultSize="0" autoFill="0" autoPict="0">
                <anchor moveWithCells="1">
                  <from>
                    <xdr:col>21</xdr:col>
                    <xdr:colOff>57150</xdr:colOff>
                    <xdr:row>31</xdr:row>
                    <xdr:rowOff>104775</xdr:rowOff>
                  </from>
                  <to>
                    <xdr:col>23</xdr:col>
                    <xdr:colOff>1400175</xdr:colOff>
                    <xdr:row>31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9" r:id="rId113" name="Option Button 153">
              <controlPr defaultSize="0" autoFill="0" autoLine="0" autoPict="0">
                <anchor moveWithCells="1">
                  <from>
                    <xdr:col>21</xdr:col>
                    <xdr:colOff>304800</xdr:colOff>
                    <xdr:row>31</xdr:row>
                    <xdr:rowOff>371475</xdr:rowOff>
                  </from>
                  <to>
                    <xdr:col>21</xdr:col>
                    <xdr:colOff>1209675</xdr:colOff>
                    <xdr:row>31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114" name="Option Button 154">
              <controlPr defaultSize="0" autoFill="0" autoLine="0" autoPict="0">
                <anchor moveWithCells="1">
                  <from>
                    <xdr:col>21</xdr:col>
                    <xdr:colOff>1800225</xdr:colOff>
                    <xdr:row>31</xdr:row>
                    <xdr:rowOff>361950</xdr:rowOff>
                  </from>
                  <to>
                    <xdr:col>22</xdr:col>
                    <xdr:colOff>904875</xdr:colOff>
                    <xdr:row>31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115" name="Group Box 155">
              <controlPr defaultSize="0" autoFill="0" autoPict="0">
                <anchor moveWithCells="1">
                  <from>
                    <xdr:col>21</xdr:col>
                    <xdr:colOff>57150</xdr:colOff>
                    <xdr:row>32</xdr:row>
                    <xdr:rowOff>76200</xdr:rowOff>
                  </from>
                  <to>
                    <xdr:col>23</xdr:col>
                    <xdr:colOff>1400175</xdr:colOff>
                    <xdr:row>32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2" r:id="rId116" name="Option Button 156">
              <controlPr defaultSize="0" autoFill="0" autoLine="0" autoPict="0">
                <anchor moveWithCells="1">
                  <from>
                    <xdr:col>21</xdr:col>
                    <xdr:colOff>304800</xdr:colOff>
                    <xdr:row>32</xdr:row>
                    <xdr:rowOff>342900</xdr:rowOff>
                  </from>
                  <to>
                    <xdr:col>21</xdr:col>
                    <xdr:colOff>1209675</xdr:colOff>
                    <xdr:row>32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3" r:id="rId117" name="Option Button 157">
              <controlPr defaultSize="0" autoFill="0" autoLine="0" autoPict="0">
                <anchor moveWithCells="1">
                  <from>
                    <xdr:col>21</xdr:col>
                    <xdr:colOff>1800225</xdr:colOff>
                    <xdr:row>32</xdr:row>
                    <xdr:rowOff>333375</xdr:rowOff>
                  </from>
                  <to>
                    <xdr:col>22</xdr:col>
                    <xdr:colOff>904875</xdr:colOff>
                    <xdr:row>32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4" r:id="rId118" name="Group Box 158">
              <controlPr defaultSize="0" autoFill="0" autoPict="0">
                <anchor moveWithCells="1">
                  <from>
                    <xdr:col>21</xdr:col>
                    <xdr:colOff>57150</xdr:colOff>
                    <xdr:row>33</xdr:row>
                    <xdr:rowOff>104775</xdr:rowOff>
                  </from>
                  <to>
                    <xdr:col>23</xdr:col>
                    <xdr:colOff>1400175</xdr:colOff>
                    <xdr:row>33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5" r:id="rId119" name="Option Button 159">
              <controlPr defaultSize="0" autoFill="0" autoLine="0" autoPict="0">
                <anchor moveWithCells="1">
                  <from>
                    <xdr:col>21</xdr:col>
                    <xdr:colOff>304800</xdr:colOff>
                    <xdr:row>33</xdr:row>
                    <xdr:rowOff>371475</xdr:rowOff>
                  </from>
                  <to>
                    <xdr:col>21</xdr:col>
                    <xdr:colOff>1209675</xdr:colOff>
                    <xdr:row>33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6" r:id="rId120" name="Option Button 160">
              <controlPr defaultSize="0" autoFill="0" autoLine="0" autoPict="0">
                <anchor moveWithCells="1">
                  <from>
                    <xdr:col>21</xdr:col>
                    <xdr:colOff>1800225</xdr:colOff>
                    <xdr:row>33</xdr:row>
                    <xdr:rowOff>361950</xdr:rowOff>
                  </from>
                  <to>
                    <xdr:col>22</xdr:col>
                    <xdr:colOff>904875</xdr:colOff>
                    <xdr:row>33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7" r:id="rId121" name="Group Box 161">
              <controlPr defaultSize="0" autoFill="0" autoPict="0">
                <anchor moveWithCells="1">
                  <from>
                    <xdr:col>21</xdr:col>
                    <xdr:colOff>57150</xdr:colOff>
                    <xdr:row>25</xdr:row>
                    <xdr:rowOff>95250</xdr:rowOff>
                  </from>
                  <to>
                    <xdr:col>23</xdr:col>
                    <xdr:colOff>1400175</xdr:colOff>
                    <xdr:row>25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8" r:id="rId122" name="Option Button 162">
              <controlPr defaultSize="0" autoFill="0" autoLine="0" autoPict="0">
                <anchor moveWithCells="1">
                  <from>
                    <xdr:col>21</xdr:col>
                    <xdr:colOff>304800</xdr:colOff>
                    <xdr:row>25</xdr:row>
                    <xdr:rowOff>361950</xdr:rowOff>
                  </from>
                  <to>
                    <xdr:col>21</xdr:col>
                    <xdr:colOff>1209675</xdr:colOff>
                    <xdr:row>25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9" r:id="rId123" name="Option Button 163">
              <controlPr defaultSize="0" autoFill="0" autoLine="0" autoPict="0">
                <anchor moveWithCells="1">
                  <from>
                    <xdr:col>21</xdr:col>
                    <xdr:colOff>1800225</xdr:colOff>
                    <xdr:row>25</xdr:row>
                    <xdr:rowOff>352425</xdr:rowOff>
                  </from>
                  <to>
                    <xdr:col>22</xdr:col>
                    <xdr:colOff>904875</xdr:colOff>
                    <xdr:row>25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124" name="Group Box 164">
              <controlPr defaultSize="0" autoFill="0" autoPict="0">
                <anchor moveWithCells="1">
                  <from>
                    <xdr:col>27</xdr:col>
                    <xdr:colOff>57150</xdr:colOff>
                    <xdr:row>24</xdr:row>
                    <xdr:rowOff>85725</xdr:rowOff>
                  </from>
                  <to>
                    <xdr:col>29</xdr:col>
                    <xdr:colOff>1400175</xdr:colOff>
                    <xdr:row>24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125" name="Option Button 165">
              <controlPr defaultSize="0" autoFill="0" autoLine="0" autoPict="0">
                <anchor moveWithCells="1">
                  <from>
                    <xdr:col>27</xdr:col>
                    <xdr:colOff>304800</xdr:colOff>
                    <xdr:row>24</xdr:row>
                    <xdr:rowOff>352425</xdr:rowOff>
                  </from>
                  <to>
                    <xdr:col>27</xdr:col>
                    <xdr:colOff>1209675</xdr:colOff>
                    <xdr:row>24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126" name="Option Button 166">
              <controlPr defaultSize="0" autoFill="0" autoLine="0" autoPict="0">
                <anchor moveWithCells="1">
                  <from>
                    <xdr:col>27</xdr:col>
                    <xdr:colOff>1800225</xdr:colOff>
                    <xdr:row>24</xdr:row>
                    <xdr:rowOff>342900</xdr:rowOff>
                  </from>
                  <to>
                    <xdr:col>28</xdr:col>
                    <xdr:colOff>904875</xdr:colOff>
                    <xdr:row>24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127" name="Group Box 167">
              <controlPr defaultSize="0" autoFill="0" autoPict="0">
                <anchor moveWithCells="1">
                  <from>
                    <xdr:col>27</xdr:col>
                    <xdr:colOff>57150</xdr:colOff>
                    <xdr:row>26</xdr:row>
                    <xdr:rowOff>95250</xdr:rowOff>
                  </from>
                  <to>
                    <xdr:col>29</xdr:col>
                    <xdr:colOff>1400175</xdr:colOff>
                    <xdr:row>26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128" name="Option Button 168">
              <controlPr defaultSize="0" autoFill="0" autoLine="0" autoPict="0">
                <anchor moveWithCells="1">
                  <from>
                    <xdr:col>27</xdr:col>
                    <xdr:colOff>304800</xdr:colOff>
                    <xdr:row>26</xdr:row>
                    <xdr:rowOff>361950</xdr:rowOff>
                  </from>
                  <to>
                    <xdr:col>27</xdr:col>
                    <xdr:colOff>1209675</xdr:colOff>
                    <xdr:row>26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129" name="Option Button 169">
              <controlPr defaultSize="0" autoFill="0" autoLine="0" autoPict="0">
                <anchor moveWithCells="1">
                  <from>
                    <xdr:col>27</xdr:col>
                    <xdr:colOff>1800225</xdr:colOff>
                    <xdr:row>26</xdr:row>
                    <xdr:rowOff>352425</xdr:rowOff>
                  </from>
                  <to>
                    <xdr:col>28</xdr:col>
                    <xdr:colOff>904875</xdr:colOff>
                    <xdr:row>26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130" name="Group Box 170">
              <controlPr defaultSize="0" autoFill="0" autoPict="0">
                <anchor moveWithCells="1">
                  <from>
                    <xdr:col>27</xdr:col>
                    <xdr:colOff>57150</xdr:colOff>
                    <xdr:row>27</xdr:row>
                    <xdr:rowOff>85725</xdr:rowOff>
                  </from>
                  <to>
                    <xdr:col>29</xdr:col>
                    <xdr:colOff>1400175</xdr:colOff>
                    <xdr:row>27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131" name="Option Button 171">
              <controlPr defaultSize="0" autoFill="0" autoLine="0" autoPict="0">
                <anchor moveWithCells="1">
                  <from>
                    <xdr:col>27</xdr:col>
                    <xdr:colOff>304800</xdr:colOff>
                    <xdr:row>27</xdr:row>
                    <xdr:rowOff>352425</xdr:rowOff>
                  </from>
                  <to>
                    <xdr:col>27</xdr:col>
                    <xdr:colOff>1209675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132" name="Option Button 172">
              <controlPr defaultSize="0" autoFill="0" autoLine="0" autoPict="0">
                <anchor moveWithCells="1">
                  <from>
                    <xdr:col>27</xdr:col>
                    <xdr:colOff>1800225</xdr:colOff>
                    <xdr:row>27</xdr:row>
                    <xdr:rowOff>342900</xdr:rowOff>
                  </from>
                  <to>
                    <xdr:col>28</xdr:col>
                    <xdr:colOff>904875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133" name="Group Box 173">
              <controlPr defaultSize="0" autoFill="0" autoPict="0">
                <anchor moveWithCells="1">
                  <from>
                    <xdr:col>27</xdr:col>
                    <xdr:colOff>57150</xdr:colOff>
                    <xdr:row>28</xdr:row>
                    <xdr:rowOff>114300</xdr:rowOff>
                  </from>
                  <to>
                    <xdr:col>29</xdr:col>
                    <xdr:colOff>1400175</xdr:colOff>
                    <xdr:row>28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0" r:id="rId134" name="Option Button 174">
              <controlPr defaultSize="0" autoFill="0" autoLine="0" autoPict="0">
                <anchor moveWithCells="1">
                  <from>
                    <xdr:col>27</xdr:col>
                    <xdr:colOff>304800</xdr:colOff>
                    <xdr:row>28</xdr:row>
                    <xdr:rowOff>381000</xdr:rowOff>
                  </from>
                  <to>
                    <xdr:col>27</xdr:col>
                    <xdr:colOff>1209675</xdr:colOff>
                    <xdr:row>28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135" name="Option Button 175">
              <controlPr defaultSize="0" autoFill="0" autoLine="0" autoPict="0">
                <anchor moveWithCells="1">
                  <from>
                    <xdr:col>27</xdr:col>
                    <xdr:colOff>1800225</xdr:colOff>
                    <xdr:row>28</xdr:row>
                    <xdr:rowOff>371475</xdr:rowOff>
                  </from>
                  <to>
                    <xdr:col>28</xdr:col>
                    <xdr:colOff>904875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136" name="Group Box 176">
              <controlPr defaultSize="0" autoFill="0" autoPict="0">
                <anchor moveWithCells="1">
                  <from>
                    <xdr:col>27</xdr:col>
                    <xdr:colOff>57150</xdr:colOff>
                    <xdr:row>29</xdr:row>
                    <xdr:rowOff>76200</xdr:rowOff>
                  </from>
                  <to>
                    <xdr:col>29</xdr:col>
                    <xdr:colOff>1400175</xdr:colOff>
                    <xdr:row>29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3" r:id="rId137" name="Option Button 177">
              <controlPr defaultSize="0" autoFill="0" autoLine="0" autoPict="0">
                <anchor moveWithCells="1">
                  <from>
                    <xdr:col>27</xdr:col>
                    <xdr:colOff>304800</xdr:colOff>
                    <xdr:row>29</xdr:row>
                    <xdr:rowOff>342900</xdr:rowOff>
                  </from>
                  <to>
                    <xdr:col>27</xdr:col>
                    <xdr:colOff>1209675</xdr:colOff>
                    <xdr:row>29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4" r:id="rId138" name="Option Button 178">
              <controlPr defaultSize="0" autoFill="0" autoLine="0" autoPict="0">
                <anchor moveWithCells="1">
                  <from>
                    <xdr:col>27</xdr:col>
                    <xdr:colOff>1800225</xdr:colOff>
                    <xdr:row>29</xdr:row>
                    <xdr:rowOff>333375</xdr:rowOff>
                  </from>
                  <to>
                    <xdr:col>28</xdr:col>
                    <xdr:colOff>904875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139" name="Group Box 179">
              <controlPr defaultSize="0" autoFill="0" autoPict="0">
                <anchor moveWithCells="1">
                  <from>
                    <xdr:col>27</xdr:col>
                    <xdr:colOff>57150</xdr:colOff>
                    <xdr:row>30</xdr:row>
                    <xdr:rowOff>95250</xdr:rowOff>
                  </from>
                  <to>
                    <xdr:col>29</xdr:col>
                    <xdr:colOff>1400175</xdr:colOff>
                    <xdr:row>30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6" r:id="rId140" name="Option Button 180">
              <controlPr defaultSize="0" autoFill="0" autoLine="0" autoPict="0">
                <anchor moveWithCells="1">
                  <from>
                    <xdr:col>27</xdr:col>
                    <xdr:colOff>304800</xdr:colOff>
                    <xdr:row>30</xdr:row>
                    <xdr:rowOff>361950</xdr:rowOff>
                  </from>
                  <to>
                    <xdr:col>27</xdr:col>
                    <xdr:colOff>1209675</xdr:colOff>
                    <xdr:row>30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7" r:id="rId141" name="Option Button 181">
              <controlPr defaultSize="0" autoFill="0" autoLine="0" autoPict="0">
                <anchor moveWithCells="1">
                  <from>
                    <xdr:col>27</xdr:col>
                    <xdr:colOff>1800225</xdr:colOff>
                    <xdr:row>30</xdr:row>
                    <xdr:rowOff>352425</xdr:rowOff>
                  </from>
                  <to>
                    <xdr:col>28</xdr:col>
                    <xdr:colOff>904875</xdr:colOff>
                    <xdr:row>30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142" name="Group Box 182">
              <controlPr defaultSize="0" autoFill="0" autoPict="0">
                <anchor moveWithCells="1">
                  <from>
                    <xdr:col>27</xdr:col>
                    <xdr:colOff>57150</xdr:colOff>
                    <xdr:row>31</xdr:row>
                    <xdr:rowOff>104775</xdr:rowOff>
                  </from>
                  <to>
                    <xdr:col>29</xdr:col>
                    <xdr:colOff>1400175</xdr:colOff>
                    <xdr:row>31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143" name="Option Button 183">
              <controlPr defaultSize="0" autoFill="0" autoLine="0" autoPict="0">
                <anchor moveWithCells="1">
                  <from>
                    <xdr:col>27</xdr:col>
                    <xdr:colOff>304800</xdr:colOff>
                    <xdr:row>31</xdr:row>
                    <xdr:rowOff>371475</xdr:rowOff>
                  </from>
                  <to>
                    <xdr:col>27</xdr:col>
                    <xdr:colOff>1209675</xdr:colOff>
                    <xdr:row>31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144" name="Option Button 184">
              <controlPr defaultSize="0" autoFill="0" autoLine="0" autoPict="0">
                <anchor moveWithCells="1">
                  <from>
                    <xdr:col>27</xdr:col>
                    <xdr:colOff>1800225</xdr:colOff>
                    <xdr:row>31</xdr:row>
                    <xdr:rowOff>361950</xdr:rowOff>
                  </from>
                  <to>
                    <xdr:col>28</xdr:col>
                    <xdr:colOff>904875</xdr:colOff>
                    <xdr:row>31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145" name="Group Box 185">
              <controlPr defaultSize="0" autoFill="0" autoPict="0">
                <anchor moveWithCells="1">
                  <from>
                    <xdr:col>27</xdr:col>
                    <xdr:colOff>57150</xdr:colOff>
                    <xdr:row>32</xdr:row>
                    <xdr:rowOff>76200</xdr:rowOff>
                  </from>
                  <to>
                    <xdr:col>29</xdr:col>
                    <xdr:colOff>1400175</xdr:colOff>
                    <xdr:row>32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146" name="Option Button 186">
              <controlPr defaultSize="0" autoFill="0" autoLine="0" autoPict="0">
                <anchor moveWithCells="1">
                  <from>
                    <xdr:col>27</xdr:col>
                    <xdr:colOff>304800</xdr:colOff>
                    <xdr:row>32</xdr:row>
                    <xdr:rowOff>342900</xdr:rowOff>
                  </from>
                  <to>
                    <xdr:col>27</xdr:col>
                    <xdr:colOff>1209675</xdr:colOff>
                    <xdr:row>32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3" r:id="rId147" name="Option Button 187">
              <controlPr defaultSize="0" autoFill="0" autoLine="0" autoPict="0">
                <anchor moveWithCells="1">
                  <from>
                    <xdr:col>27</xdr:col>
                    <xdr:colOff>1800225</xdr:colOff>
                    <xdr:row>32</xdr:row>
                    <xdr:rowOff>333375</xdr:rowOff>
                  </from>
                  <to>
                    <xdr:col>28</xdr:col>
                    <xdr:colOff>904875</xdr:colOff>
                    <xdr:row>32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148" name="Group Box 188">
              <controlPr defaultSize="0" autoFill="0" autoPict="0">
                <anchor moveWithCells="1">
                  <from>
                    <xdr:col>27</xdr:col>
                    <xdr:colOff>57150</xdr:colOff>
                    <xdr:row>33</xdr:row>
                    <xdr:rowOff>104775</xdr:rowOff>
                  </from>
                  <to>
                    <xdr:col>29</xdr:col>
                    <xdr:colOff>1400175</xdr:colOff>
                    <xdr:row>33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5" r:id="rId149" name="Option Button 189">
              <controlPr defaultSize="0" autoFill="0" autoLine="0" autoPict="0">
                <anchor moveWithCells="1">
                  <from>
                    <xdr:col>27</xdr:col>
                    <xdr:colOff>304800</xdr:colOff>
                    <xdr:row>33</xdr:row>
                    <xdr:rowOff>371475</xdr:rowOff>
                  </from>
                  <to>
                    <xdr:col>27</xdr:col>
                    <xdr:colOff>1209675</xdr:colOff>
                    <xdr:row>33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6" r:id="rId150" name="Option Button 190">
              <controlPr defaultSize="0" autoFill="0" autoLine="0" autoPict="0">
                <anchor moveWithCells="1">
                  <from>
                    <xdr:col>27</xdr:col>
                    <xdr:colOff>1800225</xdr:colOff>
                    <xdr:row>33</xdr:row>
                    <xdr:rowOff>361950</xdr:rowOff>
                  </from>
                  <to>
                    <xdr:col>28</xdr:col>
                    <xdr:colOff>904875</xdr:colOff>
                    <xdr:row>33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7" r:id="rId151" name="Group Box 191">
              <controlPr defaultSize="0" autoFill="0" autoPict="0">
                <anchor moveWithCells="1">
                  <from>
                    <xdr:col>27</xdr:col>
                    <xdr:colOff>57150</xdr:colOff>
                    <xdr:row>25</xdr:row>
                    <xdr:rowOff>95250</xdr:rowOff>
                  </from>
                  <to>
                    <xdr:col>29</xdr:col>
                    <xdr:colOff>1400175</xdr:colOff>
                    <xdr:row>25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8" r:id="rId152" name="Option Button 192">
              <controlPr defaultSize="0" autoFill="0" autoLine="0" autoPict="0">
                <anchor moveWithCells="1">
                  <from>
                    <xdr:col>27</xdr:col>
                    <xdr:colOff>304800</xdr:colOff>
                    <xdr:row>25</xdr:row>
                    <xdr:rowOff>361950</xdr:rowOff>
                  </from>
                  <to>
                    <xdr:col>27</xdr:col>
                    <xdr:colOff>1209675</xdr:colOff>
                    <xdr:row>25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9" r:id="rId153" name="Option Button 193">
              <controlPr defaultSize="0" autoFill="0" autoLine="0" autoPict="0">
                <anchor moveWithCells="1">
                  <from>
                    <xdr:col>27</xdr:col>
                    <xdr:colOff>1800225</xdr:colOff>
                    <xdr:row>25</xdr:row>
                    <xdr:rowOff>352425</xdr:rowOff>
                  </from>
                  <to>
                    <xdr:col>28</xdr:col>
                    <xdr:colOff>904875</xdr:colOff>
                    <xdr:row>25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T42"/>
  <sheetViews>
    <sheetView showGridLines="0" zoomScale="90" zoomScaleNormal="90" workbookViewId="0">
      <selection activeCell="E19" sqref="E19"/>
    </sheetView>
  </sheetViews>
  <sheetFormatPr defaultColWidth="8.7109375" defaultRowHeight="15"/>
  <cols>
    <col min="1" max="1" width="56.28515625" style="99" customWidth="1"/>
    <col min="2" max="2" width="11.28515625" style="99" bestFit="1" customWidth="1"/>
    <col min="3" max="3" width="20.5703125" style="99" customWidth="1"/>
    <col min="4" max="4" width="15" style="99" customWidth="1"/>
    <col min="5" max="5" width="19.5703125" style="99" customWidth="1"/>
    <col min="6" max="6" width="13.28515625" style="99" bestFit="1" customWidth="1"/>
    <col min="7" max="7" width="14.85546875" style="99" customWidth="1"/>
    <col min="8" max="8" width="3.28515625" style="99" customWidth="1"/>
    <col min="9" max="9" width="17.7109375" style="99" bestFit="1" customWidth="1"/>
    <col min="10" max="10" width="7" style="99" bestFit="1" customWidth="1"/>
    <col min="11" max="11" width="11.140625" style="99" customWidth="1"/>
    <col min="12" max="12" width="7" style="99" bestFit="1" customWidth="1"/>
    <col min="13" max="13" width="10" style="99" bestFit="1" customWidth="1"/>
    <col min="14" max="14" width="17.7109375" style="99" bestFit="1" customWidth="1"/>
    <col min="15" max="15" width="14.5703125" style="99" customWidth="1"/>
    <col min="16" max="16" width="17.85546875" style="99" customWidth="1"/>
    <col min="17" max="17" width="10.5703125" style="99" customWidth="1"/>
    <col min="18" max="18" width="7.85546875" style="99" bestFit="1" customWidth="1"/>
    <col min="19" max="19" width="11.42578125" style="99" bestFit="1" customWidth="1"/>
    <col min="20" max="20" width="7.85546875" style="99" bestFit="1" customWidth="1"/>
    <col min="21" max="16384" width="8.7109375" style="99"/>
  </cols>
  <sheetData>
    <row r="1" spans="1:20" ht="47.25">
      <c r="A1" s="122" t="s">
        <v>656</v>
      </c>
      <c r="B1" s="122" t="s">
        <v>528</v>
      </c>
      <c r="C1" s="122" t="s">
        <v>531</v>
      </c>
      <c r="D1" s="122" t="s">
        <v>529</v>
      </c>
      <c r="E1" s="122" t="s">
        <v>529</v>
      </c>
      <c r="F1" s="123" t="s">
        <v>44</v>
      </c>
      <c r="G1" s="54"/>
      <c r="I1" s="363" t="s">
        <v>613</v>
      </c>
      <c r="J1" s="364"/>
      <c r="K1" s="365" t="s">
        <v>614</v>
      </c>
      <c r="L1" s="363" t="s">
        <v>615</v>
      </c>
      <c r="M1" s="367"/>
      <c r="N1" s="364"/>
      <c r="O1" s="365" t="s">
        <v>616</v>
      </c>
      <c r="P1" s="365" t="s">
        <v>617</v>
      </c>
      <c r="Q1" s="365" t="s">
        <v>618</v>
      </c>
      <c r="R1" s="361" t="s">
        <v>619</v>
      </c>
      <c r="S1" s="361" t="s">
        <v>620</v>
      </c>
      <c r="T1" s="361" t="s">
        <v>44</v>
      </c>
    </row>
    <row r="2" spans="1:20">
      <c r="A2" s="137" t="s">
        <v>551</v>
      </c>
      <c r="B2" s="124" t="s">
        <v>530</v>
      </c>
      <c r="C2" s="125">
        <v>810</v>
      </c>
      <c r="D2" s="125"/>
      <c r="E2" s="126">
        <v>667.62</v>
      </c>
      <c r="F2" s="127">
        <f t="shared" ref="F2:F12" si="0">IF(B2="interior",(C2+E2),(C2+D2))</f>
        <v>1477.62</v>
      </c>
      <c r="G2" s="193"/>
      <c r="I2" s="174" t="s">
        <v>621</v>
      </c>
      <c r="J2" s="174" t="s">
        <v>622</v>
      </c>
      <c r="K2" s="366"/>
      <c r="L2" s="174" t="s">
        <v>622</v>
      </c>
      <c r="M2" s="174" t="s">
        <v>623</v>
      </c>
      <c r="N2" s="174" t="s">
        <v>624</v>
      </c>
      <c r="O2" s="366"/>
      <c r="P2" s="366"/>
      <c r="Q2" s="366"/>
      <c r="R2" s="362"/>
      <c r="S2" s="362"/>
      <c r="T2" s="362"/>
    </row>
    <row r="3" spans="1:20">
      <c r="A3" s="138" t="s">
        <v>552</v>
      </c>
      <c r="B3" s="124" t="s">
        <v>530</v>
      </c>
      <c r="C3" s="125">
        <v>810</v>
      </c>
      <c r="D3" s="125"/>
      <c r="E3" s="126">
        <v>53.15</v>
      </c>
      <c r="F3" s="127">
        <f t="shared" si="0"/>
        <v>863.15</v>
      </c>
      <c r="G3" s="54"/>
      <c r="I3" s="175"/>
      <c r="J3" s="175"/>
      <c r="K3" s="175"/>
      <c r="L3" s="175"/>
      <c r="M3" s="175"/>
      <c r="N3" s="175"/>
      <c r="O3" s="175"/>
      <c r="P3" s="175"/>
      <c r="Q3" s="175"/>
      <c r="R3" s="175">
        <f>I3+J3+K3+L3+M3+N3+O3+P3+Q3</f>
        <v>0</v>
      </c>
      <c r="S3" s="175"/>
      <c r="T3" s="175">
        <f>R3+S3</f>
        <v>0</v>
      </c>
    </row>
    <row r="4" spans="1:20" ht="14.45" customHeight="1">
      <c r="A4" s="137" t="s">
        <v>553</v>
      </c>
      <c r="B4" s="124" t="s">
        <v>526</v>
      </c>
      <c r="C4" s="125">
        <v>810</v>
      </c>
      <c r="D4" s="125"/>
      <c r="E4" s="126">
        <v>286.92</v>
      </c>
      <c r="F4" s="127">
        <f t="shared" si="0"/>
        <v>1096.92</v>
      </c>
      <c r="G4" s="54"/>
      <c r="I4" s="175"/>
      <c r="J4" s="175"/>
      <c r="K4" s="175"/>
      <c r="L4" s="175"/>
      <c r="M4" s="175"/>
      <c r="N4" s="175"/>
      <c r="O4" s="175"/>
      <c r="P4" s="175"/>
      <c r="Q4" s="175"/>
      <c r="R4" s="175">
        <f t="shared" ref="R4:R21" si="1">I4+J4+K4+L4+M4+N4+O4+P4+Q4</f>
        <v>0</v>
      </c>
      <c r="S4" s="175"/>
      <c r="T4" s="175">
        <f t="shared" ref="T4:T21" si="2">R4+S4</f>
        <v>0</v>
      </c>
    </row>
    <row r="5" spans="1:20">
      <c r="A5" s="137" t="s">
        <v>554</v>
      </c>
      <c r="B5" s="129" t="s">
        <v>530</v>
      </c>
      <c r="C5" s="125">
        <v>810</v>
      </c>
      <c r="D5" s="125"/>
      <c r="E5" s="126">
        <v>888.29</v>
      </c>
      <c r="F5" s="127">
        <f t="shared" si="0"/>
        <v>1698.29</v>
      </c>
      <c r="G5" s="54"/>
      <c r="I5" s="175"/>
      <c r="J5" s="175"/>
      <c r="K5" s="175"/>
      <c r="L5" s="175"/>
      <c r="M5" s="175"/>
      <c r="N5" s="175"/>
      <c r="O5" s="175"/>
      <c r="P5" s="175"/>
      <c r="Q5" s="175"/>
      <c r="R5" s="175">
        <f t="shared" si="1"/>
        <v>0</v>
      </c>
      <c r="S5" s="175"/>
      <c r="T5" s="175">
        <f t="shared" si="2"/>
        <v>0</v>
      </c>
    </row>
    <row r="6" spans="1:20">
      <c r="A6" s="137" t="s">
        <v>555</v>
      </c>
      <c r="B6" s="124" t="s">
        <v>530</v>
      </c>
      <c r="C6" s="125">
        <v>810</v>
      </c>
      <c r="D6" s="125"/>
      <c r="E6" s="130">
        <v>524.08000000000004</v>
      </c>
      <c r="F6" s="127">
        <f t="shared" si="0"/>
        <v>1334.08</v>
      </c>
      <c r="G6" s="54"/>
      <c r="I6" s="175"/>
      <c r="J6" s="175"/>
      <c r="K6" s="175"/>
      <c r="L6" s="175"/>
      <c r="M6" s="175"/>
      <c r="N6" s="175"/>
      <c r="O6" s="175"/>
      <c r="P6" s="175"/>
      <c r="Q6" s="175"/>
      <c r="R6" s="175">
        <f t="shared" si="1"/>
        <v>0</v>
      </c>
      <c r="S6" s="175"/>
      <c r="T6" s="175">
        <f t="shared" si="2"/>
        <v>0</v>
      </c>
    </row>
    <row r="7" spans="1:20">
      <c r="A7" s="138" t="s">
        <v>556</v>
      </c>
      <c r="B7" s="124" t="s">
        <v>530</v>
      </c>
      <c r="C7" s="125">
        <v>810</v>
      </c>
      <c r="D7" s="125"/>
      <c r="E7" s="126">
        <v>309.8</v>
      </c>
      <c r="F7" s="127">
        <f t="shared" si="0"/>
        <v>1119.8</v>
      </c>
      <c r="G7" s="54"/>
      <c r="I7" s="175"/>
      <c r="J7" s="175"/>
      <c r="K7" s="175"/>
      <c r="L7" s="175"/>
      <c r="M7" s="175"/>
      <c r="N7" s="175"/>
      <c r="O7" s="175"/>
      <c r="P7" s="175"/>
      <c r="Q7" s="175"/>
      <c r="R7" s="175">
        <f t="shared" si="1"/>
        <v>0</v>
      </c>
      <c r="S7" s="175"/>
      <c r="T7" s="175">
        <f t="shared" si="2"/>
        <v>0</v>
      </c>
    </row>
    <row r="8" spans="1:20">
      <c r="A8" s="138" t="s">
        <v>540</v>
      </c>
      <c r="B8" s="131" t="s">
        <v>530</v>
      </c>
      <c r="C8" s="125">
        <v>810</v>
      </c>
      <c r="D8" s="125"/>
      <c r="E8" s="126">
        <v>344.03</v>
      </c>
      <c r="F8" s="127">
        <f t="shared" si="0"/>
        <v>1154.03</v>
      </c>
      <c r="G8" s="54"/>
      <c r="I8" s="175"/>
      <c r="J8" s="175"/>
      <c r="K8" s="175"/>
      <c r="L8" s="175"/>
      <c r="M8" s="175"/>
      <c r="N8" s="175"/>
      <c r="O8" s="175"/>
      <c r="P8" s="175"/>
      <c r="Q8" s="175"/>
      <c r="R8" s="175">
        <f t="shared" si="1"/>
        <v>0</v>
      </c>
      <c r="S8" s="175"/>
      <c r="T8" s="175">
        <f t="shared" si="2"/>
        <v>0</v>
      </c>
    </row>
    <row r="9" spans="1:20">
      <c r="A9" s="138" t="s">
        <v>541</v>
      </c>
      <c r="B9" s="124" t="s">
        <v>530</v>
      </c>
      <c r="C9" s="125">
        <v>810</v>
      </c>
      <c r="D9" s="125"/>
      <c r="E9" s="126">
        <v>888.29</v>
      </c>
      <c r="F9" s="127">
        <f t="shared" si="0"/>
        <v>1698.29</v>
      </c>
      <c r="G9" s="54"/>
      <c r="I9" s="175"/>
      <c r="J9" s="175"/>
      <c r="K9" s="175"/>
      <c r="L9" s="175"/>
      <c r="M9" s="175"/>
      <c r="N9" s="175"/>
      <c r="O9" s="175"/>
      <c r="P9" s="175"/>
      <c r="Q9" s="175"/>
      <c r="R9" s="175">
        <f t="shared" si="1"/>
        <v>0</v>
      </c>
      <c r="S9" s="175"/>
      <c r="T9" s="175">
        <f t="shared" si="2"/>
        <v>0</v>
      </c>
    </row>
    <row r="10" spans="1:20" ht="15" customHeight="1">
      <c r="A10" s="139" t="s">
        <v>557</v>
      </c>
      <c r="B10" s="124" t="s">
        <v>530</v>
      </c>
      <c r="C10" s="140">
        <v>810</v>
      </c>
      <c r="D10" s="125"/>
      <c r="E10" s="141">
        <v>378.08</v>
      </c>
      <c r="F10" s="127">
        <f t="shared" si="0"/>
        <v>1188.08</v>
      </c>
      <c r="G10" s="54"/>
      <c r="I10" s="175"/>
      <c r="J10" s="175"/>
      <c r="K10" s="175"/>
      <c r="L10" s="175"/>
      <c r="M10" s="175"/>
      <c r="N10" s="175"/>
      <c r="O10" s="175"/>
      <c r="P10" s="175"/>
      <c r="Q10" s="175"/>
      <c r="R10" s="175">
        <f t="shared" si="1"/>
        <v>0</v>
      </c>
      <c r="S10" s="175"/>
      <c r="T10" s="175">
        <f t="shared" si="2"/>
        <v>0</v>
      </c>
    </row>
    <row r="11" spans="1:20" ht="14.45" customHeight="1">
      <c r="A11" s="138" t="s">
        <v>542</v>
      </c>
      <c r="B11" s="132" t="s">
        <v>530</v>
      </c>
      <c r="C11" s="125">
        <v>810</v>
      </c>
      <c r="D11" s="125"/>
      <c r="E11" s="130">
        <v>1437.26</v>
      </c>
      <c r="F11" s="127">
        <f t="shared" si="0"/>
        <v>2247.2600000000002</v>
      </c>
      <c r="G11" s="54"/>
      <c r="I11" s="175"/>
      <c r="J11" s="175"/>
      <c r="K11" s="175"/>
      <c r="L11" s="175"/>
      <c r="M11" s="175"/>
      <c r="N11" s="175"/>
      <c r="O11" s="175"/>
      <c r="P11" s="175"/>
      <c r="Q11" s="175"/>
      <c r="R11" s="175">
        <f t="shared" si="1"/>
        <v>0</v>
      </c>
      <c r="S11" s="175"/>
      <c r="T11" s="175">
        <f t="shared" si="2"/>
        <v>0</v>
      </c>
    </row>
    <row r="12" spans="1:20">
      <c r="A12" s="138" t="s">
        <v>558</v>
      </c>
      <c r="B12" s="132" t="s">
        <v>530</v>
      </c>
      <c r="C12" s="125">
        <v>810</v>
      </c>
      <c r="D12" s="125"/>
      <c r="E12" s="130">
        <v>210.3</v>
      </c>
      <c r="F12" s="127">
        <f t="shared" si="0"/>
        <v>1020.3</v>
      </c>
      <c r="G12" s="54"/>
      <c r="I12" s="175"/>
      <c r="J12" s="175"/>
      <c r="K12" s="175"/>
      <c r="L12" s="175"/>
      <c r="M12" s="175"/>
      <c r="N12" s="175"/>
      <c r="O12" s="175"/>
      <c r="P12" s="175"/>
      <c r="Q12" s="175"/>
      <c r="R12" s="175">
        <f t="shared" si="1"/>
        <v>0</v>
      </c>
      <c r="S12" s="175"/>
      <c r="T12" s="175">
        <f t="shared" si="2"/>
        <v>0</v>
      </c>
    </row>
    <row r="13" spans="1:20" ht="17.100000000000001" customHeight="1">
      <c r="A13" s="368"/>
      <c r="B13" s="368"/>
      <c r="C13" s="368"/>
      <c r="D13" s="54"/>
      <c r="E13" s="133" t="s">
        <v>527</v>
      </c>
      <c r="F13" s="133">
        <f>SUM(F2:F12)</f>
        <v>14897.82</v>
      </c>
      <c r="G13" s="134">
        <f>(F13*0.375)+F13</f>
        <v>20484.502499999999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>
        <f t="shared" si="1"/>
        <v>0</v>
      </c>
      <c r="S13" s="175"/>
      <c r="T13" s="175">
        <f t="shared" si="2"/>
        <v>0</v>
      </c>
    </row>
    <row r="14" spans="1:20" ht="17.100000000000001" customHeight="1">
      <c r="A14" s="176"/>
      <c r="B14" s="176"/>
      <c r="C14" s="176"/>
      <c r="D14" s="54"/>
      <c r="E14" s="177"/>
      <c r="F14" s="177"/>
      <c r="G14" s="134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</row>
    <row r="15" spans="1:20">
      <c r="A15" s="54" t="s">
        <v>532</v>
      </c>
      <c r="B15" s="54"/>
      <c r="C15" s="54"/>
      <c r="D15" s="54"/>
      <c r="E15" s="178" t="s">
        <v>625</v>
      </c>
      <c r="F15" s="179" t="s">
        <v>526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>
        <f t="shared" si="1"/>
        <v>0</v>
      </c>
      <c r="S15" s="175"/>
      <c r="T15" s="175">
        <f t="shared" si="2"/>
        <v>0</v>
      </c>
    </row>
    <row r="16" spans="1:20" ht="14.45" customHeight="1">
      <c r="A16" s="54" t="s">
        <v>533</v>
      </c>
      <c r="B16" s="54"/>
      <c r="C16" s="54"/>
      <c r="D16" s="54"/>
      <c r="E16" s="180">
        <v>320</v>
      </c>
      <c r="F16" s="181">
        <v>810</v>
      </c>
      <c r="G16" s="192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1:20" ht="15" customHeight="1">
      <c r="A17" s="54" t="s">
        <v>534</v>
      </c>
      <c r="B17" s="54"/>
      <c r="C17" s="54"/>
      <c r="D17" s="54"/>
      <c r="E17" s="54"/>
      <c r="F17" s="54"/>
      <c r="I17" s="175"/>
      <c r="J17" s="175"/>
      <c r="K17" s="175"/>
      <c r="L17" s="175"/>
      <c r="M17" s="175"/>
      <c r="N17" s="175"/>
      <c r="O17" s="175"/>
      <c r="P17" s="175"/>
      <c r="Q17" s="175"/>
      <c r="R17" s="175">
        <f t="shared" si="1"/>
        <v>0</v>
      </c>
      <c r="S17" s="175"/>
      <c r="T17" s="175">
        <f t="shared" si="2"/>
        <v>0</v>
      </c>
    </row>
    <row r="18" spans="1:20">
      <c r="A18" s="118"/>
      <c r="B18" s="54"/>
      <c r="C18" s="54"/>
      <c r="D18" s="54"/>
      <c r="E18" s="54"/>
      <c r="F18" s="128"/>
      <c r="I18" s="175"/>
      <c r="J18" s="175"/>
      <c r="K18" s="175"/>
      <c r="L18" s="175"/>
      <c r="M18" s="175"/>
      <c r="N18" s="175"/>
      <c r="O18" s="175"/>
      <c r="P18" s="175"/>
      <c r="Q18" s="175"/>
      <c r="R18" s="175">
        <f t="shared" si="1"/>
        <v>0</v>
      </c>
      <c r="S18" s="175"/>
      <c r="T18" s="175">
        <f t="shared" si="2"/>
        <v>0</v>
      </c>
    </row>
    <row r="19" spans="1:20">
      <c r="A19" s="121"/>
      <c r="E19" s="183" t="s">
        <v>626</v>
      </c>
      <c r="F19" s="182">
        <f>AVERAGE(F2:F12)</f>
        <v>1354.3472727272726</v>
      </c>
      <c r="G19" s="192">
        <f>B28*5*3</f>
        <v>12150</v>
      </c>
      <c r="I19" s="175"/>
      <c r="J19" s="175"/>
      <c r="K19" s="175"/>
      <c r="L19" s="175"/>
      <c r="M19" s="175"/>
      <c r="N19" s="175"/>
      <c r="O19" s="175"/>
      <c r="P19" s="175"/>
      <c r="Q19" s="175"/>
      <c r="R19" s="175">
        <f t="shared" si="1"/>
        <v>0</v>
      </c>
      <c r="S19" s="175"/>
      <c r="T19" s="175">
        <f t="shared" si="2"/>
        <v>0</v>
      </c>
    </row>
    <row r="20" spans="1:20">
      <c r="G20" s="191">
        <f>3*2*B37*5</f>
        <v>41432.1</v>
      </c>
      <c r="I20" s="175"/>
      <c r="J20" s="175"/>
      <c r="K20" s="175"/>
      <c r="L20" s="175"/>
      <c r="M20" s="175"/>
      <c r="N20" s="175"/>
      <c r="O20" s="175"/>
      <c r="P20" s="175"/>
      <c r="Q20" s="175"/>
      <c r="R20" s="175">
        <f t="shared" si="1"/>
        <v>0</v>
      </c>
      <c r="S20" s="175"/>
      <c r="T20" s="175">
        <f t="shared" si="2"/>
        <v>0</v>
      </c>
    </row>
    <row r="21" spans="1:20">
      <c r="I21" s="175"/>
      <c r="J21" s="175"/>
      <c r="K21" s="175"/>
      <c r="L21" s="175"/>
      <c r="M21" s="175"/>
      <c r="N21" s="175"/>
      <c r="O21" s="175"/>
      <c r="P21" s="175"/>
      <c r="Q21" s="175"/>
      <c r="R21" s="175">
        <f t="shared" si="1"/>
        <v>0</v>
      </c>
      <c r="S21" s="175"/>
      <c r="T21" s="175">
        <f t="shared" si="2"/>
        <v>0</v>
      </c>
    </row>
    <row r="24" spans="1:20" ht="15.75">
      <c r="A24" s="369" t="s">
        <v>657</v>
      </c>
      <c r="B24" s="370"/>
    </row>
    <row r="25" spans="1:20">
      <c r="A25" s="187" t="s">
        <v>658</v>
      </c>
      <c r="B25" s="188">
        <v>810</v>
      </c>
    </row>
    <row r="26" spans="1:20" ht="30">
      <c r="A26" s="187" t="s">
        <v>659</v>
      </c>
      <c r="B26" s="188">
        <v>1.39</v>
      </c>
      <c r="D26" s="191"/>
    </row>
    <row r="27" spans="1:20">
      <c r="A27" s="187" t="s">
        <v>660</v>
      </c>
      <c r="B27" s="188">
        <v>320</v>
      </c>
    </row>
    <row r="28" spans="1:20">
      <c r="A28" s="189" t="s">
        <v>661</v>
      </c>
      <c r="B28" s="188">
        <v>810</v>
      </c>
    </row>
    <row r="29" spans="1:20">
      <c r="A29" s="189" t="s">
        <v>662</v>
      </c>
      <c r="B29" s="188">
        <v>810</v>
      </c>
    </row>
    <row r="30" spans="1:20">
      <c r="A30" s="189" t="s">
        <v>663</v>
      </c>
      <c r="B30" s="188">
        <v>2300</v>
      </c>
    </row>
    <row r="31" spans="1:20">
      <c r="A31" s="189" t="s">
        <v>664</v>
      </c>
      <c r="B31" s="188">
        <v>0</v>
      </c>
    </row>
    <row r="32" spans="1:20">
      <c r="A32" s="189" t="s">
        <v>665</v>
      </c>
      <c r="B32" s="188">
        <v>0</v>
      </c>
    </row>
    <row r="33" spans="1:2" ht="30">
      <c r="A33" s="190" t="s">
        <v>666</v>
      </c>
      <c r="B33" s="188">
        <v>486</v>
      </c>
    </row>
    <row r="34" spans="1:2" ht="30">
      <c r="A34" s="190" t="s">
        <v>667</v>
      </c>
      <c r="B34" s="188">
        <v>243</v>
      </c>
    </row>
    <row r="35" spans="1:2" ht="30">
      <c r="A35" s="190" t="s">
        <v>668</v>
      </c>
      <c r="B35" s="188">
        <v>364.5</v>
      </c>
    </row>
    <row r="36" spans="1:2" ht="30">
      <c r="A36" s="190" t="s">
        <v>669</v>
      </c>
      <c r="B36" s="188">
        <v>182.25</v>
      </c>
    </row>
    <row r="37" spans="1:2" ht="30">
      <c r="A37" s="190" t="s">
        <v>675</v>
      </c>
      <c r="B37" s="188">
        <v>1381.07</v>
      </c>
    </row>
    <row r="38" spans="1:2" ht="30">
      <c r="A38" s="190" t="s">
        <v>676</v>
      </c>
      <c r="B38" s="188">
        <v>1175.3</v>
      </c>
    </row>
    <row r="39" spans="1:2">
      <c r="A39" s="190" t="s">
        <v>677</v>
      </c>
      <c r="B39" s="188">
        <v>738.82</v>
      </c>
    </row>
    <row r="40" spans="1:2" ht="30">
      <c r="A40" s="190" t="s">
        <v>678</v>
      </c>
      <c r="B40" s="188">
        <v>920.88</v>
      </c>
    </row>
    <row r="41" spans="1:2">
      <c r="A41" s="190" t="s">
        <v>679</v>
      </c>
      <c r="B41" s="188">
        <v>624.22</v>
      </c>
    </row>
    <row r="42" spans="1:2">
      <c r="A42" s="190" t="s">
        <v>680</v>
      </c>
      <c r="B42" s="188">
        <v>1348.83</v>
      </c>
    </row>
  </sheetData>
  <sheetProtection algorithmName="SHA-512" hashValue="bchXUNHRZrIDukH1hhtX2aUO9QvPB1EBF6KjEw40yhjXZHvYM4zTjAAPCtpArYc2o2puwUZigG9lZ79tYLKiDw==" saltValue="Ly2ekD4hB4mR1wdpKmhd7A==" spinCount="100000" sheet="1" objects="1" scenarios="1"/>
  <mergeCells count="11">
    <mergeCell ref="A13:C13"/>
    <mergeCell ref="Q1:Q2"/>
    <mergeCell ref="R1:R2"/>
    <mergeCell ref="S1:S2"/>
    <mergeCell ref="A24:B24"/>
    <mergeCell ref="T1:T2"/>
    <mergeCell ref="I1:J1"/>
    <mergeCell ref="K1:K2"/>
    <mergeCell ref="L1:N1"/>
    <mergeCell ref="O1:O2"/>
    <mergeCell ref="P1:P2"/>
  </mergeCells>
  <conditionalFormatting sqref="B2:B3">
    <cfRule type="cellIs" dxfId="5" priority="11" operator="equal">
      <formula>"Capital"</formula>
    </cfRule>
    <cfRule type="cellIs" dxfId="4" priority="12" operator="equal">
      <formula>"Interior"</formula>
    </cfRule>
  </conditionalFormatting>
  <conditionalFormatting sqref="B4:B7">
    <cfRule type="cellIs" dxfId="3" priority="9" operator="equal">
      <formula>"Capital"</formula>
    </cfRule>
    <cfRule type="cellIs" dxfId="2" priority="10" operator="equal">
      <formula>"Interior"</formula>
    </cfRule>
  </conditionalFormatting>
  <conditionalFormatting sqref="B8:B12">
    <cfRule type="cellIs" dxfId="1" priority="7" operator="equal">
      <formula>"Capital"</formula>
    </cfRule>
    <cfRule type="cellIs" dxfId="0" priority="8" operator="equal">
      <formula>"Interior"</formula>
    </cfRule>
  </conditionalFormatting>
  <dataValidations disablePrompts="1" count="1">
    <dataValidation type="list" allowBlank="1" showInputMessage="1" showErrorMessage="1" sqref="B2:B12">
      <formula1>"capital, interior"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DADOS</vt:lpstr>
      <vt:lpstr>1. Formulário Identidade</vt:lpstr>
      <vt:lpstr>2. Canvas de Missão</vt:lpstr>
      <vt:lpstr>2.1 SWOT</vt:lpstr>
      <vt:lpstr>3. Formulário de Ações</vt:lpstr>
      <vt:lpstr>4. Dados do Projeto</vt:lpstr>
      <vt:lpstr>4.1 Modelo Lógico</vt:lpstr>
      <vt:lpstr>5. Formulário Eventos</vt:lpstr>
      <vt:lpstr>Base de Cálculo Reunião</vt:lpstr>
      <vt:lpstr>RELATÓRIO EXCEL</vt:lpstr>
      <vt:lpstr>Anexo 1.4-Quadro Descritivo</vt:lpstr>
      <vt:lpstr>Notas desenvolvimento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55119</dc:creator>
  <cp:lastModifiedBy>temp</cp:lastModifiedBy>
  <cp:lastPrinted>2020-02-07T14:36:20Z</cp:lastPrinted>
  <dcterms:created xsi:type="dcterms:W3CDTF">2006-09-16T00:00:00Z</dcterms:created>
  <dcterms:modified xsi:type="dcterms:W3CDTF">2021-08-04T02:12:16Z</dcterms:modified>
</cp:coreProperties>
</file>